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wnManager\Documents\Water Resources\annual meetings\2023\Budget\As of 4-13-23\"/>
    </mc:Choice>
  </mc:AlternateContent>
  <xr:revisionPtr revIDLastSave="0" documentId="13_ncr:1_{5BBADFDB-C335-4AC2-8DD6-C1721BA4B227}" xr6:coauthVersionLast="47" xr6:coauthVersionMax="47" xr10:uidLastSave="{00000000-0000-0000-0000-000000000000}"/>
  <bookViews>
    <workbookView xWindow="-120" yWindow="-120" windowWidth="24240" windowHeight="13140" activeTab="1" xr2:uid="{1A2FED2F-0E71-45D5-B585-756D9D7D2181}"/>
  </bookViews>
  <sheets>
    <sheet name="Septage Revenue" sheetId="2" r:id="rId1"/>
    <sheet name="Fund Balances" sheetId="3" r:id="rId2"/>
  </sheets>
  <definedNames>
    <definedName name="_xlnm.Print_Area" localSheetId="0">'Septage Revenue'!$A$1:$G$4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3" l="1"/>
  <c r="I9" i="3" l="1"/>
  <c r="I12" i="3" s="1"/>
  <c r="I6" i="3"/>
  <c r="I14" i="3" l="1"/>
  <c r="H14" i="3" l="1"/>
  <c r="D6" i="3"/>
  <c r="D14" i="3" s="1"/>
  <c r="E6" i="3"/>
  <c r="E14" i="3" s="1"/>
  <c r="F6" i="3"/>
  <c r="G6" i="3"/>
  <c r="G14" i="3" s="1"/>
  <c r="H6" i="3"/>
  <c r="C6" i="3"/>
  <c r="D12" i="3"/>
  <c r="E12" i="3"/>
  <c r="F12" i="3"/>
  <c r="F14" i="3" s="1"/>
  <c r="G12" i="3"/>
  <c r="H12" i="3"/>
  <c r="C12" i="3"/>
  <c r="C14" i="3" l="1"/>
  <c r="I10" i="3"/>
  <c r="I11" i="3"/>
  <c r="I4" i="3"/>
  <c r="I5" i="3"/>
</calcChain>
</file>

<file path=xl/sharedStrings.xml><?xml version="1.0" encoding="utf-8"?>
<sst xmlns="http://schemas.openxmlformats.org/spreadsheetml/2006/main" count="30" uniqueCount="26">
  <si>
    <t xml:space="preserve">Septage </t>
  </si>
  <si>
    <t>Budget Line</t>
  </si>
  <si>
    <t>Revenue:</t>
  </si>
  <si>
    <t>21-6-01-4-11.10</t>
  </si>
  <si>
    <t>Sub Total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</si>
  <si>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</si>
  <si>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</si>
  <si>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>RESERVE ACCOUNTS</t>
  </si>
  <si>
    <t>Water Distribution System</t>
  </si>
  <si>
    <t>Water Short Term (10 yr) Capital</t>
  </si>
  <si>
    <t>Water Sub Total</t>
  </si>
  <si>
    <t>Wastewater Collection System</t>
  </si>
  <si>
    <t>Wastewater Short Term (10yr) Capital</t>
  </si>
  <si>
    <t>Wastewater Capital</t>
  </si>
  <si>
    <t xml:space="preserve">Water Capital </t>
  </si>
  <si>
    <t>FY23 Contirubtions</t>
  </si>
  <si>
    <t>.</t>
  </si>
  <si>
    <t>Water</t>
  </si>
  <si>
    <t>Wastewater</t>
  </si>
  <si>
    <t>Close of FY19</t>
  </si>
  <si>
    <t>Close of FY20</t>
  </si>
  <si>
    <t>Close of FY21</t>
  </si>
  <si>
    <t>Close of FY22</t>
  </si>
  <si>
    <t>FY23 Usage as of 4/14/23</t>
  </si>
  <si>
    <t>Projected Close of FY23 Balance as of 4/14/23</t>
  </si>
  <si>
    <t>FY23 as of 4/14/23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</si>
</sst>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" fontId="2" fillId="0" borderId="3" xfId="0" applyNumberFormat="1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/>
    <xf numFmtId="38" fontId="3" fillId="0" borderId="0" xfId="0" applyNumberFormat="1" applyFont="1"/>
    <xf numFmtId="3" fontId="0" fillId="0" borderId="0" xfId="0" applyNumberFormat="1"/>
    <xf numFmtId="41" fontId="0" fillId="0" borderId="3" xfId="0" applyNumberFormat="1" applyBorder="1"/>
    <xf numFmtId="41" fontId="0" fillId="0" borderId="4" xfId="0" applyNumberFormat="1" applyBorder="1"/>
    <xf numFmtId="3" fontId="0" fillId="0" borderId="4" xfId="0" applyNumberFormat="1" applyBorder="1"/>
    <xf numFmtId="41" fontId="0" fillId="0" borderId="5" xfId="0" applyNumberFormat="1" applyBorder="1"/>
    <xf numFmtId="0" fontId="2" fillId="0" borderId="3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3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3" fillId="0" borderId="6" xfId="0" applyFont="1" applyBorder="1"/>
    <xf numFmtId="41" fontId="3" fillId="0" borderId="7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3" fillId="0" borderId="9" xfId="0" applyFont="1" applyBorder="1"/>
    <xf numFmtId="0" fontId="2" fillId="0" borderId="8" xfId="0" applyFont="1" applyBorder="1" applyAlignment="1">
      <alignment horizontal="center" wrapText="1"/>
    </xf>
    <xf numFmtId="38" fontId="2" fillId="0" borderId="8" xfId="0" applyNumberFormat="1" applyFont="1" applyBorder="1" applyAlignment="1">
      <alignment horizontal="center" wrapText="1"/>
    </xf>
    <xf numFmtId="38" fontId="3" fillId="0" borderId="7" xfId="0" applyNumberFormat="1" applyFont="1" applyBorder="1"/>
    <xf numFmtId="38" fontId="2" fillId="0" borderId="10" xfId="0" applyNumberFormat="1" applyFont="1" applyBorder="1" applyAlignment="1">
      <alignment horizontal="center" wrapText="1"/>
    </xf>
    <xf numFmtId="38" fontId="3" fillId="0" borderId="11" xfId="0" applyNumberFormat="1" applyFont="1" applyBorder="1"/>
    <xf numFmtId="0" fontId="1" fillId="0" borderId="0" xfId="0" applyFont="1"/>
    <xf numFmtId="1" fontId="2" fillId="0" borderId="3" xfId="0" applyNumberFormat="1" applyFont="1" applyBorder="1" applyAlignment="1">
      <alignment horizontal="center" wrapText="1"/>
    </xf>
    <xf numFmtId="0" fontId="3" fillId="0" borderId="12" xfId="0" applyFont="1" applyBorder="1"/>
    <xf numFmtId="0" fontId="3" fillId="0" borderId="13" xfId="0" applyFont="1" applyBorder="1"/>
    <xf numFmtId="41" fontId="3" fillId="0" borderId="14" xfId="0" applyNumberFormat="1" applyFont="1" applyBorder="1"/>
    <xf numFmtId="38" fontId="3" fillId="0" borderId="14" xfId="0" applyNumberFormat="1" applyFont="1" applyBorder="1"/>
    <xf numFmtId="38" fontId="3" fillId="0" borderId="15" xfId="0" applyNumberFormat="1" applyFont="1" applyBorder="1"/>
    <xf numFmtId="1" fontId="2" fillId="0" borderId="8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633B7-9C37-4CB6-9A78-69848A045F9C}">
  <dimension ref="A1:G4"/>
  <sheetViews>
    <sheetView zoomScaleNormal="100" workbookViewId="0">
      <selection activeCell="G3" sqref="G3"/>
    </sheetView>
  </sheetViews>
  <sheetFormatPr defaultRowHeight="18.75" x14ac:dyDescent="0.3"/>
  <cols>
    <col min="1" max="1" width="23.85546875" style="3" customWidth="1"/>
    <col min="2" max="2" width="34.85546875" style="3" customWidth="1"/>
    <col min="3" max="4" width="12.28515625" style="4" bestFit="1" customWidth="1"/>
    <col min="5" max="5" width="14.85546875" style="3" customWidth="1"/>
    <col min="6" max="6" width="15.28515625" style="5" customWidth="1"/>
    <col min="7" max="7" width="12.85546875" style="5" customWidth="1"/>
    <col min="8" max="16384" width="9.140625" style="3"/>
  </cols>
  <sheetData>
    <row r="1" spans="1:7" ht="45.75" customHeight="1" thickTop="1" thickBot="1" x14ac:dyDescent="0.35">
      <c r="A1" s="18" t="s">
        <v>0</v>
      </c>
      <c r="B1" s="19" t="s">
        <v>1</v>
      </c>
      <c r="C1" s="33" t="s">
        <v>19</v>
      </c>
      <c r="D1" s="33" t="s">
        <v>20</v>
      </c>
      <c r="E1" s="21" t="s">
        <v>21</v>
      </c>
      <c r="F1" s="22" t="s">
        <v>22</v>
      </c>
      <c r="G1" s="24" t="s">
        <v>25</v>
      </c>
    </row>
    <row r="2" spans="1:7" x14ac:dyDescent="0.3">
      <c r="A2" s="20" t="s">
        <v>2</v>
      </c>
      <c r="B2" s="16" t="s">
        <v>3</v>
      </c>
      <c r="C2" s="17">
        <v>238580.35</v>
      </c>
      <c r="D2" s="17">
        <v>426533.73</v>
      </c>
      <c r="E2" s="17">
        <v>494972.71</v>
      </c>
      <c r="F2" s="23">
        <v>483556.77</v>
      </c>
      <c r="G2" s="25">
        <v>406517</v>
      </c>
    </row>
    <row r="3" spans="1:7" ht="19.5" thickBot="1" x14ac:dyDescent="0.35">
      <c r="A3" s="28"/>
      <c r="B3" s="29"/>
      <c r="C3" s="30"/>
      <c r="D3" s="30"/>
      <c r="E3" s="30"/>
      <c r="F3" s="31"/>
      <c r="G3" s="32"/>
    </row>
    <row r="4" spans="1:7" ht="19.5" thickTop="1" x14ac:dyDescent="0.3">
      <c r="F4" s="5" t="s">
        <v>6</v>
      </c>
    </row>
  </sheetData>
  <phoneticPr fontId="4" type="noConversion"/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C8388-E422-486D-A37F-5236501219EE}">
  <dimension ref="A1:I15"/>
  <sheetViews>
    <sheetView tabSelected="1" view="pageBreakPreview" zoomScale="60" zoomScaleNormal="100" workbookViewId="0">
      <selection activeCell="H6" sqref="H6"/>
    </sheetView>
  </sheetViews>
  <sheetFormatPr defaultRowHeight="15" x14ac:dyDescent="0.25"/>
  <cols>
    <col min="1" max="1" width="5.28515625" customWidth="1"/>
    <col min="2" max="2" width="34.85546875" customWidth="1"/>
    <col min="3" max="5" width="9.140625" style="6"/>
    <col min="6" max="6" width="11.28515625" customWidth="1"/>
    <col min="7" max="8" width="17.140625" customWidth="1"/>
    <col min="9" max="9" width="15.28515625" style="6" customWidth="1"/>
  </cols>
  <sheetData>
    <row r="1" spans="1:9" ht="93.75" x14ac:dyDescent="0.3">
      <c r="A1" s="1" t="s">
        <v>7</v>
      </c>
      <c r="C1" s="27" t="s">
        <v>19</v>
      </c>
      <c r="D1" s="27" t="s">
        <v>20</v>
      </c>
      <c r="E1" s="27" t="s">
        <v>21</v>
      </c>
      <c r="F1" s="11" t="s">
        <v>22</v>
      </c>
      <c r="G1" s="11" t="s">
        <v>15</v>
      </c>
      <c r="H1" s="11" t="s">
        <v>23</v>
      </c>
      <c r="I1" s="12" t="s">
        <v>24</v>
      </c>
    </row>
    <row r="2" spans="1:9" ht="18.75" x14ac:dyDescent="0.3">
      <c r="A2" s="1" t="s">
        <v>17</v>
      </c>
      <c r="C2" s="2"/>
      <c r="D2" s="2"/>
      <c r="E2" s="2"/>
      <c r="F2" s="11"/>
      <c r="G2" s="11"/>
      <c r="H2" s="11"/>
      <c r="I2" s="12"/>
    </row>
    <row r="3" spans="1:9" x14ac:dyDescent="0.25">
      <c r="B3" t="s">
        <v>9</v>
      </c>
      <c r="C3" s="7">
        <v>55575</v>
      </c>
      <c r="D3" s="7">
        <v>75270</v>
      </c>
      <c r="E3" s="7">
        <v>95270</v>
      </c>
      <c r="F3" s="7">
        <v>114713.66</v>
      </c>
      <c r="G3" s="7">
        <v>20000</v>
      </c>
      <c r="H3" s="7">
        <v>-18722.3</v>
      </c>
      <c r="I3" s="13">
        <f>SUM(F3+G3+H3)</f>
        <v>115991.36</v>
      </c>
    </row>
    <row r="4" spans="1:9" x14ac:dyDescent="0.25">
      <c r="B4" t="s">
        <v>14</v>
      </c>
      <c r="C4" s="7">
        <v>21069.51</v>
      </c>
      <c r="D4" s="7">
        <v>53742.41</v>
      </c>
      <c r="E4" s="7">
        <v>54651.26</v>
      </c>
      <c r="F4" s="7">
        <v>90651.26</v>
      </c>
      <c r="G4" s="7">
        <v>36000</v>
      </c>
      <c r="H4" s="7">
        <v>0</v>
      </c>
      <c r="I4" s="13">
        <f t="shared" ref="I4:I5" si="0">SUM(F4+G4+H4)</f>
        <v>126651.26</v>
      </c>
    </row>
    <row r="5" spans="1:9" ht="15.75" thickBot="1" x14ac:dyDescent="0.3">
      <c r="B5" t="s">
        <v>8</v>
      </c>
      <c r="C5" s="7">
        <v>52702</v>
      </c>
      <c r="D5" s="7">
        <v>57429.68</v>
      </c>
      <c r="E5" s="7">
        <v>0</v>
      </c>
      <c r="F5" s="7">
        <v>15000</v>
      </c>
      <c r="G5" s="7">
        <v>15000</v>
      </c>
      <c r="H5" s="7">
        <v>-8900</v>
      </c>
      <c r="I5" s="13">
        <f t="shared" si="0"/>
        <v>21100</v>
      </c>
    </row>
    <row r="6" spans="1:9" ht="15.75" thickBot="1" x14ac:dyDescent="0.3">
      <c r="B6" t="s">
        <v>10</v>
      </c>
      <c r="C6" s="8">
        <f>SUM(C3:C5)</f>
        <v>129346.51</v>
      </c>
      <c r="D6" s="8">
        <f t="shared" ref="D6:H6" si="1">SUM(D3:D5)</f>
        <v>186442.09</v>
      </c>
      <c r="E6" s="8">
        <f t="shared" si="1"/>
        <v>149921.26</v>
      </c>
      <c r="F6" s="8">
        <f t="shared" si="1"/>
        <v>220364.91999999998</v>
      </c>
      <c r="G6" s="8">
        <f t="shared" si="1"/>
        <v>71000</v>
      </c>
      <c r="H6" s="8">
        <f t="shared" si="1"/>
        <v>-27622.3</v>
      </c>
      <c r="I6" s="8">
        <f>SUM(I3:I5)</f>
        <v>263742.62</v>
      </c>
    </row>
    <row r="7" spans="1:9" x14ac:dyDescent="0.25">
      <c r="C7" s="7"/>
      <c r="D7" s="7"/>
      <c r="E7" s="7"/>
      <c r="F7" s="7"/>
      <c r="G7" s="7"/>
      <c r="H7" s="7"/>
      <c r="I7" s="7"/>
    </row>
    <row r="8" spans="1:9" x14ac:dyDescent="0.25">
      <c r="A8" s="26" t="s">
        <v>18</v>
      </c>
      <c r="C8" s="7"/>
      <c r="D8" s="7"/>
      <c r="E8" s="7"/>
      <c r="F8" s="7"/>
      <c r="G8" s="7"/>
      <c r="H8" s="7"/>
      <c r="I8" s="13"/>
    </row>
    <row r="9" spans="1:9" x14ac:dyDescent="0.25">
      <c r="B9" t="s">
        <v>12</v>
      </c>
      <c r="C9" s="7">
        <v>53521.63</v>
      </c>
      <c r="D9" s="7">
        <v>85496.8</v>
      </c>
      <c r="E9" s="7">
        <v>117478.84</v>
      </c>
      <c r="F9" s="7">
        <v>115384.6</v>
      </c>
      <c r="G9" s="7">
        <v>50000</v>
      </c>
      <c r="H9" s="7">
        <v>-7000</v>
      </c>
      <c r="I9" s="7">
        <f>SUM(F9+G9+H9)</f>
        <v>158384.6</v>
      </c>
    </row>
    <row r="10" spans="1:9" x14ac:dyDescent="0.25">
      <c r="B10" t="s">
        <v>13</v>
      </c>
      <c r="C10" s="7">
        <v>331572.25</v>
      </c>
      <c r="D10" s="7">
        <v>355769.35</v>
      </c>
      <c r="E10" s="7">
        <v>388056.35</v>
      </c>
      <c r="F10" s="7">
        <v>458056.35</v>
      </c>
      <c r="G10" s="7">
        <v>70000</v>
      </c>
      <c r="H10" s="7">
        <v>0</v>
      </c>
      <c r="I10" s="7">
        <f t="shared" ref="I10:I11" si="2">SUM(F10+G10+H10)</f>
        <v>528056.35</v>
      </c>
    </row>
    <row r="11" spans="1:9" ht="15.75" thickBot="1" x14ac:dyDescent="0.3">
      <c r="B11" t="s">
        <v>11</v>
      </c>
      <c r="C11" s="7">
        <v>78404.88</v>
      </c>
      <c r="D11" s="7">
        <v>87629.88</v>
      </c>
      <c r="E11" s="7">
        <v>82754.880000000005</v>
      </c>
      <c r="F11" s="7">
        <v>92754.880000000005</v>
      </c>
      <c r="G11" s="7">
        <v>10000</v>
      </c>
      <c r="H11" s="7">
        <v>0</v>
      </c>
      <c r="I11" s="7">
        <f t="shared" si="2"/>
        <v>102754.88</v>
      </c>
    </row>
    <row r="12" spans="1:9" ht="15.75" thickBot="1" x14ac:dyDescent="0.3">
      <c r="B12" t="s">
        <v>4</v>
      </c>
      <c r="C12" s="8">
        <f>SUM(C9:C11)</f>
        <v>463498.76</v>
      </c>
      <c r="D12" s="8">
        <f t="shared" ref="D12:H12" si="3">SUM(D9:D11)</f>
        <v>528896.03</v>
      </c>
      <c r="E12" s="8">
        <f t="shared" si="3"/>
        <v>588290.06999999995</v>
      </c>
      <c r="F12" s="8">
        <f t="shared" si="3"/>
        <v>666195.82999999996</v>
      </c>
      <c r="G12" s="8">
        <f t="shared" si="3"/>
        <v>130000</v>
      </c>
      <c r="H12" s="8">
        <f t="shared" si="3"/>
        <v>-7000</v>
      </c>
      <c r="I12" s="8">
        <f>SUM(I9:I11)</f>
        <v>789195.83</v>
      </c>
    </row>
    <row r="13" spans="1:9" ht="15.75" thickBot="1" x14ac:dyDescent="0.3">
      <c r="C13" s="9" t="s">
        <v>16</v>
      </c>
      <c r="D13" s="9"/>
      <c r="E13" s="9"/>
      <c r="F13" s="15"/>
      <c r="G13" s="7"/>
      <c r="H13" s="7"/>
      <c r="I13" s="14"/>
    </row>
    <row r="14" spans="1:9" ht="15.75" thickBot="1" x14ac:dyDescent="0.3">
      <c r="B14" s="26" t="s">
        <v>5</v>
      </c>
      <c r="C14" s="10">
        <f>SUM(C6+C12)</f>
        <v>592845.27</v>
      </c>
      <c r="D14" s="10">
        <f t="shared" ref="D14:H14" si="4">SUM(D6+D12)</f>
        <v>715338.12</v>
      </c>
      <c r="E14" s="10">
        <f t="shared" si="4"/>
        <v>738211.33</v>
      </c>
      <c r="F14" s="10">
        <f t="shared" si="4"/>
        <v>886560.75</v>
      </c>
      <c r="G14" s="10">
        <f t="shared" si="4"/>
        <v>201000</v>
      </c>
      <c r="H14" s="10">
        <f t="shared" si="4"/>
        <v>-34622.300000000003</v>
      </c>
      <c r="I14" s="10">
        <f>SUM(I6+I12)</f>
        <v>1052938.45</v>
      </c>
    </row>
    <row r="15" spans="1:9" ht="15.75" thickTop="1" x14ac:dyDescent="0.25"/>
  </sheetData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Septage Revenue</vt:lpstr>
      <vt:lpstr>Fund Balances</vt:lpstr>
      <vt:lpstr>'Septage Revenue'!Print_Area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Town Manager</cp:lastModifiedBy>
  <cp:lastPrinted>2023-04-14T14:03:43Z</cp:lastPrinted>
  <dcterms:created xsi:type="dcterms:W3CDTF">2023-02-21T16:01:34Z</dcterms:created>
  <dcterms:modified xsi:type="dcterms:W3CDTF">2023-04-14T14:29:31Z</dcterms:modified>
</cp:coreProperties>
</file>