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BUDGETS/Budget 2027/1-6-25 meeting - presentation/"/>
    </mc:Choice>
  </mc:AlternateContent>
  <xr:revisionPtr revIDLastSave="11" documentId="13_ncr:1_{7F12D3E7-1026-4E77-B973-6B75A2BCDF03}" xr6:coauthVersionLast="47" xr6:coauthVersionMax="47" xr10:uidLastSave="{C410EA3A-6706-4C2E-A31B-29D6D6C30A40}"/>
  <bookViews>
    <workbookView xWindow="-120" yWindow="-120" windowWidth="24240" windowHeight="13020" firstSheet="2" activeTab="3" xr2:uid="{5F7F0AD7-0E56-4131-86D7-4F524ADF68BA}"/>
  </bookViews>
  <sheets>
    <sheet name="FY27 SUMMARY" sheetId="16" r:id="rId1"/>
    <sheet name="FY27 Town Center" sheetId="14" r:id="rId2"/>
    <sheet name="FY27 Police" sheetId="8" r:id="rId3"/>
    <sheet name="FY27 Library" sheetId="24" r:id="rId4"/>
    <sheet name="FY27 Fire Safety" sheetId="22" r:id="rId5"/>
    <sheet name="FY27 Fire Reserve" sheetId="15" r:id="rId6"/>
    <sheet name="FY27 Higway Capital" sheetId="1" r:id="rId7"/>
    <sheet name="FY27 Hwy Bridge &amp; Culvert" sheetId="23" r:id="rId8"/>
    <sheet name="FY27 Hwy Guardrail" sheetId="9" r:id="rId9"/>
    <sheet name="FY27 Highway Gravel Plan" sheetId="20" r:id="rId10"/>
    <sheet name="FY27 Highway Paving Plan" sheetId="21" r:id="rId11"/>
    <sheet name="27 New Transport Infrastructure" sheetId="19" r:id="rId12"/>
    <sheet name="FY27 New Sidewalks" sheetId="10" r:id="rId13"/>
    <sheet name="FY27 Admin" sheetId="5" r:id="rId14"/>
    <sheet name="15 year interest" sheetId="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6" l="1"/>
  <c r="H20" i="16"/>
  <c r="G20" i="16"/>
  <c r="F20" i="16"/>
  <c r="E20" i="16"/>
  <c r="D20" i="16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I15" i="10"/>
  <c r="I14" i="1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J14" i="23"/>
  <c r="I81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I77" i="1"/>
  <c r="I49" i="1"/>
  <c r="I46" i="15"/>
  <c r="I50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I7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I16" i="22"/>
  <c r="P24" i="24"/>
  <c r="J24" i="24"/>
  <c r="K24" i="24"/>
  <c r="L24" i="24"/>
  <c r="M24" i="24"/>
  <c r="N24" i="24"/>
  <c r="O24" i="24"/>
  <c r="Q24" i="24"/>
  <c r="R24" i="24"/>
  <c r="S24" i="24"/>
  <c r="T24" i="24"/>
  <c r="U24" i="24"/>
  <c r="V24" i="24"/>
  <c r="W24" i="24"/>
  <c r="X24" i="24"/>
  <c r="Y24" i="24"/>
  <c r="I24" i="24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I39" i="8"/>
  <c r="J28" i="24" l="1"/>
  <c r="I28" i="24" l="1"/>
  <c r="I14" i="24"/>
  <c r="D4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C4" i="16"/>
  <c r="I34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I25" i="14"/>
  <c r="J11" i="14"/>
  <c r="K11" i="14"/>
  <c r="L11" i="14"/>
  <c r="M11" i="14"/>
  <c r="N11" i="14"/>
  <c r="O11" i="14"/>
  <c r="O27" i="14" s="1"/>
  <c r="P11" i="14"/>
  <c r="Q11" i="14"/>
  <c r="R11" i="14"/>
  <c r="R27" i="14" s="1"/>
  <c r="S11" i="14"/>
  <c r="T11" i="14"/>
  <c r="U11" i="14"/>
  <c r="V11" i="14"/>
  <c r="W11" i="14"/>
  <c r="X11" i="14"/>
  <c r="X27" i="14" s="1"/>
  <c r="Y11" i="14"/>
  <c r="I11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L27" i="14" l="1"/>
  <c r="U27" i="14"/>
  <c r="I26" i="24"/>
  <c r="W27" i="14"/>
  <c r="Q27" i="14"/>
  <c r="K27" i="14"/>
  <c r="I27" i="14"/>
  <c r="I37" i="14" s="1"/>
  <c r="J37" i="14" s="1"/>
  <c r="T27" i="14"/>
  <c r="N27" i="14"/>
  <c r="V27" i="14"/>
  <c r="P27" i="14"/>
  <c r="J27" i="14"/>
  <c r="Y27" i="14"/>
  <c r="S27" i="14"/>
  <c r="M27" i="14"/>
  <c r="K37" i="14" l="1"/>
  <c r="D29" i="16"/>
  <c r="L37" i="14" l="1"/>
  <c r="E29" i="16"/>
  <c r="J7" i="10"/>
  <c r="D18" i="16" s="1"/>
  <c r="K7" i="10"/>
  <c r="E18" i="16" s="1"/>
  <c r="L7" i="10"/>
  <c r="F18" i="16" s="1"/>
  <c r="M7" i="10"/>
  <c r="G18" i="16" s="1"/>
  <c r="N7" i="10"/>
  <c r="H18" i="16" s="1"/>
  <c r="O7" i="10"/>
  <c r="I18" i="16" s="1"/>
  <c r="P7" i="10"/>
  <c r="J18" i="16" s="1"/>
  <c r="Q7" i="10"/>
  <c r="K18" i="16" s="1"/>
  <c r="R7" i="10"/>
  <c r="L18" i="16" s="1"/>
  <c r="S7" i="10"/>
  <c r="M18" i="16" s="1"/>
  <c r="T7" i="10"/>
  <c r="N18" i="16" s="1"/>
  <c r="U7" i="10"/>
  <c r="O18" i="16" s="1"/>
  <c r="V7" i="10"/>
  <c r="P18" i="16" s="1"/>
  <c r="W7" i="10"/>
  <c r="Q18" i="16" s="1"/>
  <c r="X7" i="10"/>
  <c r="R18" i="16" s="1"/>
  <c r="Y7" i="10"/>
  <c r="S18" i="16" s="1"/>
  <c r="I7" i="10"/>
  <c r="C18" i="16" s="1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C17" i="16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Y6" i="19"/>
  <c r="X6" i="19"/>
  <c r="I6" i="19"/>
  <c r="I16" i="19" s="1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D6" i="16"/>
  <c r="E6" i="16"/>
  <c r="F6" i="16"/>
  <c r="G6" i="16"/>
  <c r="H6" i="16"/>
  <c r="I6" i="16"/>
  <c r="I20" i="16" s="1"/>
  <c r="J6" i="16"/>
  <c r="K6" i="16"/>
  <c r="L6" i="16"/>
  <c r="M6" i="16"/>
  <c r="N6" i="16"/>
  <c r="O6" i="16"/>
  <c r="P6" i="16"/>
  <c r="Q6" i="16"/>
  <c r="R6" i="16"/>
  <c r="S6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J20" i="16" l="1"/>
  <c r="O20" i="16"/>
  <c r="P20" i="16"/>
  <c r="S20" i="16"/>
  <c r="R20" i="16"/>
  <c r="Q20" i="16"/>
  <c r="N20" i="16"/>
  <c r="M20" i="16"/>
  <c r="L20" i="16"/>
  <c r="K20" i="16"/>
  <c r="J16" i="19"/>
  <c r="K16" i="19" s="1"/>
  <c r="L16" i="19" s="1"/>
  <c r="M16" i="19" s="1"/>
  <c r="N16" i="19" s="1"/>
  <c r="O16" i="19" s="1"/>
  <c r="P16" i="19" s="1"/>
  <c r="Q16" i="19" s="1"/>
  <c r="R16" i="19" s="1"/>
  <c r="S16" i="19" s="1"/>
  <c r="T16" i="19" s="1"/>
  <c r="U16" i="19" s="1"/>
  <c r="V16" i="19" s="1"/>
  <c r="W16" i="19" s="1"/>
  <c r="X16" i="19" s="1"/>
  <c r="Y16" i="19" s="1"/>
  <c r="I17" i="10"/>
  <c r="M37" i="14"/>
  <c r="F29" i="16"/>
  <c r="D42" i="16" l="1"/>
  <c r="N37" i="14"/>
  <c r="G29" i="16"/>
  <c r="C43" i="16"/>
  <c r="J17" i="10"/>
  <c r="E42" i="16"/>
  <c r="C8" i="16"/>
  <c r="C6" i="16"/>
  <c r="X28" i="24"/>
  <c r="Y28" i="24"/>
  <c r="X14" i="24"/>
  <c r="Y14" i="24"/>
  <c r="O37" i="14" l="1"/>
  <c r="H29" i="16"/>
  <c r="F42" i="16"/>
  <c r="K17" i="10"/>
  <c r="D43" i="16"/>
  <c r="P37" i="14" l="1"/>
  <c r="I29" i="16"/>
  <c r="L17" i="10"/>
  <c r="E43" i="16"/>
  <c r="G42" i="16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J14" i="24"/>
  <c r="J26" i="24" s="1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I43" i="8"/>
  <c r="Y14" i="9"/>
  <c r="I14" i="9"/>
  <c r="Y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I6" i="9"/>
  <c r="Y18" i="9"/>
  <c r="X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I18" i="9"/>
  <c r="Y18" i="23"/>
  <c r="X18" i="23"/>
  <c r="Y5" i="23"/>
  <c r="X5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I18" i="23"/>
  <c r="I14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I5" i="23"/>
  <c r="Y27" i="8"/>
  <c r="X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I27" i="8"/>
  <c r="I41" i="8" s="1"/>
  <c r="S35" i="15"/>
  <c r="T35" i="15"/>
  <c r="U35" i="15"/>
  <c r="V35" i="15"/>
  <c r="W35" i="15"/>
  <c r="X35" i="15"/>
  <c r="I16" i="5"/>
  <c r="I18" i="5" s="1"/>
  <c r="I19" i="5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Y7" i="22"/>
  <c r="X7" i="22"/>
  <c r="Y35" i="15"/>
  <c r="Y50" i="15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O50" i="15"/>
  <c r="N50" i="15"/>
  <c r="J50" i="15"/>
  <c r="K50" i="15"/>
  <c r="L50" i="15"/>
  <c r="M50" i="15"/>
  <c r="P50" i="15"/>
  <c r="Q50" i="15"/>
  <c r="R50" i="15"/>
  <c r="S50" i="15"/>
  <c r="T50" i="15"/>
  <c r="U50" i="15"/>
  <c r="V50" i="15"/>
  <c r="W50" i="15"/>
  <c r="X50" i="15"/>
  <c r="J35" i="15"/>
  <c r="I35" i="15"/>
  <c r="I48" i="15" s="1"/>
  <c r="K35" i="15"/>
  <c r="L35" i="15"/>
  <c r="M35" i="15"/>
  <c r="N35" i="15"/>
  <c r="O35" i="15"/>
  <c r="P35" i="15"/>
  <c r="Q35" i="15"/>
  <c r="R35" i="15"/>
  <c r="X19" i="5"/>
  <c r="X16" i="5"/>
  <c r="X18" i="5" s="1"/>
  <c r="E24" i="20"/>
  <c r="G24" i="20"/>
  <c r="F24" i="20"/>
  <c r="C24" i="20"/>
  <c r="B24" i="20"/>
  <c r="B79" i="21"/>
  <c r="C79" i="21"/>
  <c r="C15" i="16"/>
  <c r="J48" i="15" l="1"/>
  <c r="K48" i="15" s="1"/>
  <c r="L48" i="15" s="1"/>
  <c r="M48" i="15" s="1"/>
  <c r="N48" i="15" s="1"/>
  <c r="O48" i="15" s="1"/>
  <c r="P48" i="15" s="1"/>
  <c r="Q48" i="15" s="1"/>
  <c r="R48" i="15" s="1"/>
  <c r="S48" i="15" s="1"/>
  <c r="T48" i="15" s="1"/>
  <c r="U48" i="15" s="1"/>
  <c r="V48" i="15" s="1"/>
  <c r="W48" i="15" s="1"/>
  <c r="X48" i="15" s="1"/>
  <c r="Y48" i="15" s="1"/>
  <c r="I18" i="22"/>
  <c r="J18" i="22" s="1"/>
  <c r="K26" i="24"/>
  <c r="L26" i="24" s="1"/>
  <c r="M26" i="24" s="1"/>
  <c r="N26" i="24" s="1"/>
  <c r="O26" i="24" s="1"/>
  <c r="J41" i="8"/>
  <c r="K41" i="8" s="1"/>
  <c r="L41" i="8" s="1"/>
  <c r="M41" i="8" s="1"/>
  <c r="N41" i="8" s="1"/>
  <c r="O41" i="8" s="1"/>
  <c r="P41" i="8" s="1"/>
  <c r="Q41" i="8" s="1"/>
  <c r="R41" i="8" s="1"/>
  <c r="S41" i="8" s="1"/>
  <c r="T41" i="8" s="1"/>
  <c r="U41" i="8" s="1"/>
  <c r="V41" i="8" s="1"/>
  <c r="W41" i="8" s="1"/>
  <c r="X41" i="8" s="1"/>
  <c r="Y41" i="8" s="1"/>
  <c r="I16" i="23"/>
  <c r="J16" i="23" s="1"/>
  <c r="D39" i="16" s="1"/>
  <c r="I16" i="9"/>
  <c r="J16" i="9" s="1"/>
  <c r="H42" i="16"/>
  <c r="M17" i="10"/>
  <c r="F43" i="16"/>
  <c r="Q37" i="14"/>
  <c r="J29" i="16"/>
  <c r="C33" i="16"/>
  <c r="I79" i="1"/>
  <c r="J79" i="1" s="1"/>
  <c r="C14" i="16"/>
  <c r="K16" i="23" l="1"/>
  <c r="E39" i="16" s="1"/>
  <c r="P26" i="24"/>
  <c r="Q26" i="24" s="1"/>
  <c r="R26" i="24" s="1"/>
  <c r="S26" i="24" s="1"/>
  <c r="T26" i="24" s="1"/>
  <c r="U26" i="24" s="1"/>
  <c r="V26" i="24" s="1"/>
  <c r="W26" i="24" s="1"/>
  <c r="X26" i="24" s="1"/>
  <c r="Y26" i="24" s="1"/>
  <c r="K16" i="9"/>
  <c r="D40" i="16"/>
  <c r="K79" i="1"/>
  <c r="D38" i="16"/>
  <c r="K18" i="22"/>
  <c r="D35" i="16"/>
  <c r="I42" i="16"/>
  <c r="R37" i="14"/>
  <c r="K29" i="16"/>
  <c r="N17" i="10"/>
  <c r="G43" i="16"/>
  <c r="D33" i="16"/>
  <c r="C31" i="16"/>
  <c r="C10" i="16"/>
  <c r="L16" i="23" l="1"/>
  <c r="M16" i="23" s="1"/>
  <c r="J42" i="16"/>
  <c r="L16" i="9"/>
  <c r="E40" i="16"/>
  <c r="E33" i="16"/>
  <c r="O17" i="10"/>
  <c r="H43" i="16"/>
  <c r="L18" i="22"/>
  <c r="E35" i="16"/>
  <c r="S37" i="14"/>
  <c r="L29" i="16"/>
  <c r="L79" i="1"/>
  <c r="E38" i="16"/>
  <c r="D31" i="16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H16" i="5"/>
  <c r="F39" i="16" l="1"/>
  <c r="M18" i="22"/>
  <c r="F35" i="16"/>
  <c r="K42" i="16"/>
  <c r="P17" i="10"/>
  <c r="I43" i="16"/>
  <c r="N16" i="23"/>
  <c r="G39" i="16"/>
  <c r="F33" i="16"/>
  <c r="T37" i="14"/>
  <c r="M29" i="16"/>
  <c r="M79" i="1"/>
  <c r="F38" i="16"/>
  <c r="M16" i="9"/>
  <c r="F40" i="16"/>
  <c r="E31" i="16"/>
  <c r="C13" i="16"/>
  <c r="C11" i="16"/>
  <c r="U37" i="14" l="1"/>
  <c r="N29" i="16"/>
  <c r="L42" i="16"/>
  <c r="O16" i="23"/>
  <c r="H39" i="16"/>
  <c r="N18" i="22"/>
  <c r="G35" i="16"/>
  <c r="G33" i="16"/>
  <c r="N79" i="1"/>
  <c r="G38" i="16"/>
  <c r="N16" i="9"/>
  <c r="G40" i="16"/>
  <c r="Q17" i="10"/>
  <c r="J43" i="16"/>
  <c r="F31" i="16"/>
  <c r="C35" i="16"/>
  <c r="C39" i="16"/>
  <c r="M42" i="16" l="1"/>
  <c r="V37" i="14"/>
  <c r="O29" i="16"/>
  <c r="H33" i="16"/>
  <c r="O16" i="9"/>
  <c r="H40" i="16"/>
  <c r="O79" i="1"/>
  <c r="H38" i="16"/>
  <c r="R17" i="10"/>
  <c r="K43" i="16"/>
  <c r="O18" i="22"/>
  <c r="H35" i="16"/>
  <c r="P16" i="23"/>
  <c r="I39" i="16"/>
  <c r="G31" i="16"/>
  <c r="I33" i="16"/>
  <c r="C36" i="16"/>
  <c r="C42" i="16"/>
  <c r="P18" i="22" l="1"/>
  <c r="I35" i="16"/>
  <c r="P16" i="9"/>
  <c r="I40" i="16"/>
  <c r="P79" i="1"/>
  <c r="I38" i="16"/>
  <c r="N42" i="16"/>
  <c r="Q16" i="23"/>
  <c r="J39" i="16"/>
  <c r="S17" i="10"/>
  <c r="L43" i="16"/>
  <c r="W37" i="14"/>
  <c r="P29" i="16"/>
  <c r="H31" i="16"/>
  <c r="J33" i="16"/>
  <c r="O42" i="16" l="1"/>
  <c r="D36" i="16"/>
  <c r="D45" i="16" s="1"/>
  <c r="X37" i="14"/>
  <c r="Q29" i="16"/>
  <c r="T17" i="10"/>
  <c r="M43" i="16"/>
  <c r="Q79" i="1"/>
  <c r="J38" i="16"/>
  <c r="Q18" i="22"/>
  <c r="J35" i="16"/>
  <c r="R16" i="23"/>
  <c r="K39" i="16"/>
  <c r="Q16" i="9"/>
  <c r="J40" i="16"/>
  <c r="I31" i="16"/>
  <c r="K33" i="16"/>
  <c r="P42" i="16" l="1"/>
  <c r="S16" i="23"/>
  <c r="L39" i="16"/>
  <c r="R18" i="22"/>
  <c r="K35" i="16"/>
  <c r="Y37" i="14"/>
  <c r="S29" i="16" s="1"/>
  <c r="R29" i="16"/>
  <c r="U17" i="10"/>
  <c r="N43" i="16"/>
  <c r="R16" i="9"/>
  <c r="K40" i="16"/>
  <c r="R79" i="1"/>
  <c r="K38" i="16"/>
  <c r="E36" i="16"/>
  <c r="E45" i="16" s="1"/>
  <c r="J31" i="16"/>
  <c r="L33" i="16"/>
  <c r="G45" i="6"/>
  <c r="H46" i="6" s="1"/>
  <c r="G30" i="6"/>
  <c r="G28" i="6"/>
  <c r="H31" i="6" s="1"/>
  <c r="G21" i="6"/>
  <c r="G18" i="6"/>
  <c r="G13" i="6"/>
  <c r="H22" i="6" l="1"/>
  <c r="S16" i="9"/>
  <c r="L40" i="16"/>
  <c r="S18" i="22"/>
  <c r="L35" i="16"/>
  <c r="S79" i="1"/>
  <c r="L38" i="16"/>
  <c r="F36" i="16"/>
  <c r="F45" i="16" s="1"/>
  <c r="V17" i="10"/>
  <c r="O43" i="16"/>
  <c r="T16" i="23"/>
  <c r="M39" i="16"/>
  <c r="Q42" i="16"/>
  <c r="K31" i="16"/>
  <c r="M33" i="16"/>
  <c r="T79" i="1" l="1"/>
  <c r="M38" i="16"/>
  <c r="T18" i="22"/>
  <c r="M35" i="16"/>
  <c r="U16" i="23"/>
  <c r="N39" i="16"/>
  <c r="W17" i="10"/>
  <c r="P43" i="16"/>
  <c r="G36" i="16"/>
  <c r="G45" i="16" s="1"/>
  <c r="T16" i="9"/>
  <c r="M40" i="16"/>
  <c r="S42" i="16"/>
  <c r="R42" i="16"/>
  <c r="L31" i="16"/>
  <c r="N33" i="16"/>
  <c r="U18" i="22" l="1"/>
  <c r="N35" i="16"/>
  <c r="V16" i="23"/>
  <c r="O39" i="16"/>
  <c r="H36" i="16"/>
  <c r="H45" i="16" s="1"/>
  <c r="U16" i="9"/>
  <c r="N40" i="16"/>
  <c r="X17" i="10"/>
  <c r="Q43" i="16"/>
  <c r="U79" i="1"/>
  <c r="N38" i="16"/>
  <c r="M31" i="16"/>
  <c r="O33" i="16"/>
  <c r="I36" i="16" l="1"/>
  <c r="I45" i="16" s="1"/>
  <c r="W16" i="23"/>
  <c r="P39" i="16"/>
  <c r="V79" i="1"/>
  <c r="O38" i="16"/>
  <c r="Y17" i="10"/>
  <c r="S43" i="16" s="1"/>
  <c r="R43" i="16"/>
  <c r="V16" i="9"/>
  <c r="O40" i="16"/>
  <c r="V18" i="22"/>
  <c r="O35" i="16"/>
  <c r="N31" i="16"/>
  <c r="P33" i="16"/>
  <c r="W18" i="22" l="1"/>
  <c r="P35" i="16"/>
  <c r="Q39" i="16"/>
  <c r="X16" i="23"/>
  <c r="W79" i="1"/>
  <c r="P38" i="16"/>
  <c r="W16" i="9"/>
  <c r="P40" i="16"/>
  <c r="J36" i="16"/>
  <c r="J45" i="16" s="1"/>
  <c r="O31" i="16"/>
  <c r="Q33" i="16"/>
  <c r="K36" i="16" l="1"/>
  <c r="K45" i="16" s="1"/>
  <c r="X79" i="1"/>
  <c r="Q38" i="16"/>
  <c r="Y16" i="23"/>
  <c r="S39" i="16" s="1"/>
  <c r="R39" i="16"/>
  <c r="X16" i="9"/>
  <c r="Q40" i="16"/>
  <c r="X18" i="22"/>
  <c r="Q35" i="16"/>
  <c r="P31" i="16"/>
  <c r="R33" i="16"/>
  <c r="Y79" i="1" l="1"/>
  <c r="S38" i="16" s="1"/>
  <c r="R38" i="16"/>
  <c r="Y18" i="22"/>
  <c r="S35" i="16" s="1"/>
  <c r="R35" i="16"/>
  <c r="Y16" i="9"/>
  <c r="S40" i="16" s="1"/>
  <c r="R40" i="16"/>
  <c r="L36" i="16"/>
  <c r="L45" i="16" s="1"/>
  <c r="Q31" i="16"/>
  <c r="S33" i="16"/>
  <c r="C40" i="16"/>
  <c r="M36" i="16" l="1"/>
  <c r="M45" i="16" s="1"/>
  <c r="S31" i="16"/>
  <c r="R31" i="16"/>
  <c r="W16" i="5"/>
  <c r="W18" i="5" s="1"/>
  <c r="V16" i="5"/>
  <c r="V18" i="5" s="1"/>
  <c r="N36" i="16" l="1"/>
  <c r="N45" i="16" s="1"/>
  <c r="C38" i="16"/>
  <c r="O36" i="16" l="1"/>
  <c r="O45" i="16" s="1"/>
  <c r="H32" i="6"/>
  <c r="H47" i="6" s="1"/>
  <c r="P36" i="16" l="1"/>
  <c r="P45" i="16" s="1"/>
  <c r="U16" i="5"/>
  <c r="T16" i="5"/>
  <c r="S16" i="5"/>
  <c r="R16" i="5"/>
  <c r="Q16" i="5"/>
  <c r="P16" i="5"/>
  <c r="O16" i="5"/>
  <c r="N16" i="5"/>
  <c r="M16" i="5"/>
  <c r="L16" i="5"/>
  <c r="K16" i="5"/>
  <c r="J16" i="5"/>
  <c r="H18" i="5"/>
  <c r="Q36" i="16" l="1"/>
  <c r="Q45" i="16" s="1"/>
  <c r="N18" i="5"/>
  <c r="T18" i="5"/>
  <c r="O18" i="5"/>
  <c r="U18" i="5"/>
  <c r="R18" i="5"/>
  <c r="L18" i="5"/>
  <c r="K18" i="5"/>
  <c r="Q18" i="5"/>
  <c r="M18" i="5"/>
  <c r="S18" i="5"/>
  <c r="J18" i="5"/>
  <c r="P18" i="5"/>
  <c r="S36" i="16" l="1"/>
  <c r="S45" i="16" s="1"/>
  <c r="R36" i="16"/>
  <c r="R45" i="16" s="1"/>
  <c r="C29" i="16"/>
  <c r="C4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7" authorId="0" shapeId="0" xr:uid="{835452E0-00D5-432A-BD54-CEB6D016F15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Roof is 150 years old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C5" authorId="0" shapeId="0" xr:uid="{87D9588B-1CE4-4411-A927-D3055D84C09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Should have been FY21 but were unable to purchase and take possession until August of FY22</t>
        </r>
      </text>
    </comment>
    <comment ref="C9" authorId="0" shapeId="0" xr:uid="{574AE56F-F81E-4201-9784-BDF59F31F84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Purchased in FY22 but did not take possession until FY23</t>
        </r>
      </text>
    </comment>
    <comment ref="A21" authorId="0" shapeId="0" xr:uid="{3D71AFDB-142D-4B23-9833-259E883A896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will be replaced with tablets to come out of office line.</t>
        </r>
      </text>
    </comment>
    <comment ref="I31" authorId="0" shapeId="0" xr:uid="{C658E92D-BE43-4EA8-A914-61F10B94728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Sale of Tesla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I3" authorId="0" shapeId="0" xr:uid="{E7E33AB0-7BBB-4311-9154-6F40C8742E3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1st floor
Community Room
Hallway 2nd floor
Youth Rooms
Costs went way up
Will not be able to do Book rooms this year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Q5" authorId="0" shapeId="0" xr:uid="{6DC605D5-AD58-4A07-9326-9C5E46A7C6E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</t>
        </r>
      </text>
    </comment>
    <comment ref="V7" authorId="0" shapeId="0" xr:uid="{EC509DD7-7AC2-40FE-80CB-000050B8F68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</t>
        </r>
      </text>
    </comment>
    <comment ref="I10" authorId="0" shapeId="0" xr:uid="{A5ED0C3A-405D-441C-BB40-B26DA0443BF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10K for loan - final payment
</t>
        </r>
      </text>
    </comment>
    <comment ref="H12" authorId="0" shapeId="0" xr:uid="{39497706-0186-4CCD-8C2A-90D2DAC39B1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 for new Rescue Truck.  Original estimate was 132,000</t>
        </r>
      </text>
    </comment>
    <comment ref="I12" authorId="0" shapeId="0" xr:uid="{7652BDC3-A414-4598-B232-C31603CD91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Down Deposit for Chassis.  Bumped up to FY25.  Receiving one FY earlier than anticipated
</t>
        </r>
      </text>
    </comment>
    <comment ref="J31" authorId="0" shapeId="0" xr:uid="{4C732720-9285-4DA3-B93E-A46630B7245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Shingles Main Structure
30K from Impact Fee Reserve</t>
        </r>
      </text>
    </comment>
    <comment ref="I33" authorId="0" shapeId="0" xr:uid="{DDC26BD8-45AF-43CA-A035-02CBAAB9E1B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Initially scheduled for FY25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" authorId="0" shapeId="0" xr:uid="{C9C93722-9AD8-4D54-9D61-8771A42EDA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Increase Pickups and tractors 2,500 per year
Increase all other Heavy Equipment 5,000 each year</t>
        </r>
      </text>
    </comment>
    <comment ref="C27" authorId="0" shapeId="0" xr:uid="{A6902A48-02F1-43C9-967E-EDA5793412B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FY17</t>
        </r>
      </text>
    </comment>
    <comment ref="E27" authorId="0" shapeId="0" xr:uid="{C3C22153-9A95-4A79-8E17-6B8AE625754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45667</t>
        </r>
      </text>
    </comment>
    <comment ref="A29" authorId="0" shapeId="0" xr:uid="{4ACE997B-6C1C-4039-ADA9-52ADE7812E7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Not being replaced due to contracting with outside company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H10" authorId="0" shapeId="0" xr:uid="{605CB61C-E52A-4E39-922E-A36C75B3F65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10K</t>
        </r>
      </text>
    </comment>
  </commentList>
</comments>
</file>

<file path=xl/sharedStrings.xml><?xml version="1.0" encoding="utf-8"?>
<sst xmlns="http://schemas.openxmlformats.org/spreadsheetml/2006/main" count="984" uniqueCount="455">
  <si>
    <t>FY Acquired</t>
  </si>
  <si>
    <t>Estimated Life</t>
  </si>
  <si>
    <t xml:space="preserve">Description </t>
  </si>
  <si>
    <t>Acquired Amount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</si>
  <si>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</si>
  <si>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</si>
  <si>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</si>
  <si>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</si>
  <si>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</si>
  <si>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</si>
  <si>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</si>
  <si>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</si>
  <si>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</si>
  <si>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</si>
  <si>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</si>
  <si>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FY34</t>
  </si>
  <si>
    <t>FY35</t>
  </si>
  <si>
    <t>FY37</t>
  </si>
  <si>
    <t>International 7600 Tandem</t>
  </si>
  <si>
    <t xml:space="preserve"> </t>
  </si>
  <si>
    <t>International HV507 Single</t>
  </si>
  <si>
    <t>Trench Box</t>
  </si>
  <si>
    <t>Generator</t>
  </si>
  <si>
    <t>Portable traffic signs</t>
  </si>
  <si>
    <t>FY21</t>
  </si>
  <si>
    <t xml:space="preserve">Total Taxes raised </t>
  </si>
  <si>
    <t>Reconciliation</t>
  </si>
  <si>
    <t>Reserves raised from Taxes</t>
  </si>
  <si>
    <t>Payment from Taxes</t>
  </si>
  <si>
    <t>FY11</t>
  </si>
  <si>
    <t>FY16</t>
  </si>
  <si>
    <t>FY19</t>
  </si>
  <si>
    <t>FY06</t>
  </si>
  <si>
    <t>FY09</t>
  </si>
  <si>
    <t xml:space="preserve">Repeater </t>
  </si>
  <si>
    <t>FY05</t>
  </si>
  <si>
    <t>Portable unit stored on Engine #2</t>
  </si>
  <si>
    <t>Air Compressor #1</t>
  </si>
  <si>
    <t xml:space="preserve">used to fill the air bottles.  </t>
  </si>
  <si>
    <t>FY33</t>
  </si>
  <si>
    <t>FY36</t>
  </si>
  <si>
    <t>Capital Reserves raised from taxes</t>
  </si>
  <si>
    <t>Remaining balance</t>
  </si>
  <si>
    <t xml:space="preserve">Police Cruiser #4 </t>
  </si>
  <si>
    <t>Ford Interceptor</t>
  </si>
  <si>
    <t>FY17</t>
  </si>
  <si>
    <t>FY18</t>
  </si>
  <si>
    <t>Police Cruiser #5</t>
  </si>
  <si>
    <t>Police Cruiser #6</t>
  </si>
  <si>
    <t>FY20</t>
  </si>
  <si>
    <t>Dodge Durango</t>
  </si>
  <si>
    <t>Dash cameras</t>
  </si>
  <si>
    <t>Cash</t>
  </si>
  <si>
    <t>Mobile Data Computers</t>
  </si>
  <si>
    <t>Body Cameras</t>
  </si>
  <si>
    <t>Need 6</t>
  </si>
  <si>
    <t xml:space="preserve">FY20 </t>
  </si>
  <si>
    <t>Water Tank GAP</t>
  </si>
  <si>
    <t>Clerks Office</t>
  </si>
  <si>
    <t>Small Conference Room</t>
  </si>
  <si>
    <t>Planning &amp; Zoning office</t>
  </si>
  <si>
    <t>Server</t>
  </si>
  <si>
    <t>FY13</t>
  </si>
  <si>
    <t>Serves Finance, Clerk, Town Manager, Assistant to Town Manager, Planning &amp; Zoning</t>
  </si>
  <si>
    <t>Highway</t>
  </si>
  <si>
    <t>Library</t>
  </si>
  <si>
    <t>Building</t>
  </si>
  <si>
    <t>Fire</t>
  </si>
  <si>
    <t>2005 Engine</t>
  </si>
  <si>
    <t>2011 Engine</t>
  </si>
  <si>
    <t>2018 Engine</t>
  </si>
  <si>
    <t>Police</t>
  </si>
  <si>
    <t>Camcorders</t>
  </si>
  <si>
    <t>2015 Engine</t>
  </si>
  <si>
    <t>Cruiser Lease</t>
  </si>
  <si>
    <t>Equipment Note</t>
  </si>
  <si>
    <t>Depot</t>
  </si>
  <si>
    <t>Excavator (2013)</t>
  </si>
  <si>
    <t>Jericho Rd</t>
  </si>
  <si>
    <t>Loader (2014)</t>
  </si>
  <si>
    <t>Dump Truck (2011)</t>
  </si>
  <si>
    <t>Dump Truck (2012)</t>
  </si>
  <si>
    <t>Chevy PU (2017)</t>
  </si>
  <si>
    <t>Tractor</t>
  </si>
  <si>
    <t>Dump Truck (2019)</t>
  </si>
  <si>
    <t>Grader (2017)</t>
  </si>
  <si>
    <t>Dump Truck (2020)</t>
  </si>
  <si>
    <t>Water &amp; Sewer</t>
  </si>
  <si>
    <t>EQUIPMENT</t>
  </si>
  <si>
    <t>BUILDINGS &amp; INFRASTRUCTURE</t>
  </si>
  <si>
    <t>TOTAL EQUIPMENT INTEREST</t>
  </si>
  <si>
    <t>TOTAL BUILDING &amp; INFRASTRUCTURE INTEREST</t>
  </si>
  <si>
    <t>GENERAL FUND TOTAL</t>
  </si>
  <si>
    <t>TOTAL GENEARL &amp; WATER &amp; SEWER</t>
  </si>
  <si>
    <t>WATER &amp; SEWER TOTAL</t>
  </si>
  <si>
    <t>C</t>
  </si>
  <si>
    <t>A</t>
  </si>
  <si>
    <t>Phosphorus RF1-074</t>
  </si>
  <si>
    <t>East Main St. Planning  RF1-101</t>
  </si>
  <si>
    <t>Millett Street AR1-058</t>
  </si>
  <si>
    <t xml:space="preserve">Jericho Road </t>
  </si>
  <si>
    <t>East Main St. RF3-335</t>
  </si>
  <si>
    <t>Bridge Street RF3-444</t>
  </si>
  <si>
    <t>FY47</t>
  </si>
  <si>
    <t>FY48</t>
  </si>
  <si>
    <t>FY60</t>
  </si>
  <si>
    <t>FY61</t>
  </si>
  <si>
    <t>Water Tank RF3-302 (0% interest)</t>
  </si>
  <si>
    <t>Bridge Street RF3-365 (0% interest)</t>
  </si>
  <si>
    <t>Last Installment</t>
  </si>
  <si>
    <t>Beginning Reserve Balance</t>
  </si>
  <si>
    <t>Tesla</t>
  </si>
  <si>
    <t>TOTAL TAXES REQUIRED</t>
  </si>
  <si>
    <t>Sidewalk Reserves at FY end</t>
  </si>
  <si>
    <t>TOTAL RESERVES AT YEAR END</t>
  </si>
  <si>
    <t xml:space="preserve">Dump Truck #1 </t>
  </si>
  <si>
    <t xml:space="preserve">Dump Truck #2  </t>
  </si>
  <si>
    <t>Dump Truck #3</t>
  </si>
  <si>
    <t xml:space="preserve">Dump Truck #4  </t>
  </si>
  <si>
    <t>Cruiser Emergency Equip.</t>
  </si>
  <si>
    <t>Status A=Active C=complete</t>
  </si>
  <si>
    <t>Interest or Administrative Fees spent since 2006</t>
  </si>
  <si>
    <t>FY38</t>
  </si>
  <si>
    <t>FY39</t>
  </si>
  <si>
    <t>Need 25 sets, one set required for each fire fighter,</t>
  </si>
  <si>
    <t>Infrastructure</t>
  </si>
  <si>
    <t>John Deere 772GP</t>
  </si>
  <si>
    <t>John Deere 524K used</t>
  </si>
  <si>
    <t>International 4400 Utility Truck</t>
  </si>
  <si>
    <t>Chevrolet Brush/Safety</t>
  </si>
  <si>
    <t>HME  Pumper/Tanker</t>
  </si>
  <si>
    <t>Spartan Pumper/Tanker</t>
  </si>
  <si>
    <t>International 7500 pumper/tanker</t>
  </si>
  <si>
    <t>Hitachi 190W</t>
  </si>
  <si>
    <t>Rescue Truck #4</t>
  </si>
  <si>
    <t>Southview Drive Bridge</t>
  </si>
  <si>
    <t>Southview Guardrail Project</t>
  </si>
  <si>
    <t>Bridge &amp; Culvert Reserves raised from taxes</t>
  </si>
  <si>
    <t>Guardrail Reserves raised from taxes</t>
  </si>
  <si>
    <t>Sidewalk Reserves raised from taxes</t>
  </si>
  <si>
    <t xml:space="preserve">  Replace shingles on main structure</t>
  </si>
  <si>
    <t xml:space="preserve">  New addition to accommodate longer trucks</t>
  </si>
  <si>
    <t xml:space="preserve">  Turnout Gear</t>
  </si>
  <si>
    <t>Insurance</t>
  </si>
  <si>
    <t>Building Maintenance</t>
  </si>
  <si>
    <t>Bates Farm Culvert Crossing Guardrail Project</t>
  </si>
  <si>
    <t xml:space="preserve">  Air Packs (each comes with 1 air tanks)</t>
  </si>
  <si>
    <t xml:space="preserve">  Air Tanks (1 additional tank for each pack purchased)</t>
  </si>
  <si>
    <t>Payment Source</t>
  </si>
  <si>
    <t>Paid as of FY23</t>
  </si>
  <si>
    <t>Reserves Raised from Taxes</t>
  </si>
  <si>
    <t xml:space="preserve">  Waterline to Station</t>
  </si>
  <si>
    <t>Need 6,  purchase 1 with each new  cruisers</t>
  </si>
  <si>
    <t>Need 6, purchase 1 with each new cruiser</t>
  </si>
  <si>
    <t>Police Cruiser #1 - Sold 11-27-23</t>
  </si>
  <si>
    <t>Reserves raised from taxes</t>
  </si>
  <si>
    <t>FUND #</t>
  </si>
  <si>
    <t>CAPITAL RESERVE TAX CONTRIBUTIONS</t>
  </si>
  <si>
    <t>New Transportation Infrastructure Reserve at FY End</t>
  </si>
  <si>
    <t xml:space="preserve">Fire Truck #2  </t>
  </si>
  <si>
    <t xml:space="preserve">Fire Truck #3  </t>
  </si>
  <si>
    <t>Bridge Street Upper, Big Spruce to Jolina</t>
  </si>
  <si>
    <t>Copier #1 Small Conference Room</t>
  </si>
  <si>
    <t>Copier #2 Clerks Office</t>
  </si>
  <si>
    <t>USPS 2023 - 2028 RENT 98,343 ANNUAL</t>
  </si>
  <si>
    <t>MMCTV 2023 - 2025 RENT 15,407.16 ANNUAL</t>
  </si>
  <si>
    <t>unknown</t>
  </si>
  <si>
    <t>Pickup Truck &amp; Snowplow - 1 ton #5</t>
  </si>
  <si>
    <t>Pickup Truck &amp; Snowplow - 1 ton #6</t>
  </si>
  <si>
    <t>Pickup Truck &amp; Snowplow Forman - 1 ton #7</t>
  </si>
  <si>
    <t xml:space="preserve">TOWN OF RICHMOND </t>
  </si>
  <si>
    <t>7 - YEAR GRAVEL PLAN</t>
  </si>
  <si>
    <t>The order of road resurfacing may change based on certain variables. The priority is to resurface all gravel roads within 7 years, however major road upgrades may become necessary, impacting the schedule.  The timing of the resurfacing for a road is based on current road conditions, amount of traffic, and funding limits.</t>
  </si>
  <si>
    <t>FISCAL YEAR</t>
  </si>
  <si>
    <t>Budgeted Gravel</t>
  </si>
  <si>
    <t>Additional trucking to Haul Gravel</t>
  </si>
  <si>
    <t>Culvert repair or replacement</t>
  </si>
  <si>
    <t>Brush clearing, flagging &amp; ditching</t>
  </si>
  <si>
    <t>Miles</t>
  </si>
  <si>
    <t>Anticipated Road and Mileage to receive gravel resurfacing</t>
  </si>
  <si>
    <t>Kenyon Road - 2.25 miles of 2.25 miles</t>
  </si>
  <si>
    <t>FY 26       Summer 2025</t>
  </si>
  <si>
    <t>Rogers Lane - .40 miles of .40 miles</t>
  </si>
  <si>
    <t>Lawrence Road - .30 miles of .30 miles</t>
  </si>
  <si>
    <t>Grandview Drive - .30 miles of .30 mile</t>
  </si>
  <si>
    <t>Besaw Road - .10 miles of .10 miles</t>
  </si>
  <si>
    <t>FY 27       Summer 2026</t>
  </si>
  <si>
    <t>Stage Road - remaining 1.3 miles of 2.80  miles</t>
  </si>
  <si>
    <t>Wes White Hill Road - 2.10 miles of 2.10 miles</t>
  </si>
  <si>
    <t>FY 28       Summer 2027</t>
  </si>
  <si>
    <t>Dugway Road - 3.35 miles of 3.35 miles</t>
  </si>
  <si>
    <t>FY 29       Summer 2028</t>
  </si>
  <si>
    <t>Williams Hill Road - 1.40 miles of 1.40 miles</t>
  </si>
  <si>
    <t>Worthiem Road - .30 miles of .30 miles</t>
  </si>
  <si>
    <t>Old County Road - .30 miles of .30  miles</t>
  </si>
  <si>
    <t>FY 30       Summer 2029</t>
  </si>
  <si>
    <t>Johnnie Brook Road - 1.40 miles of 1.40 miles</t>
  </si>
  <si>
    <t>Snipe Ireland Road - 2.0 miles of 2.55 miles</t>
  </si>
  <si>
    <t>Snipe Ireland Road - remaining .55 miles of 2.55 miles</t>
  </si>
  <si>
    <t>Hillview Road - 2.30 miles of 2.30 miles</t>
  </si>
  <si>
    <t>Christmas Hill Road - .50 miles of .50 miles</t>
  </si>
  <si>
    <t>Note: Plan includes gravel and rip rap stone for all roads</t>
  </si>
  <si>
    <t>TOWN OF Richmond</t>
  </si>
  <si>
    <t>12 - YEAR PAVING PLAN</t>
  </si>
  <si>
    <t>Budgeted Paving</t>
  </si>
  <si>
    <t>MILES PAVED OR PLANNED</t>
  </si>
  <si>
    <t>ANTICPATED AND MILEAGE TO BE PAVED</t>
  </si>
  <si>
    <t>NOTES</t>
  </si>
  <si>
    <t xml:space="preserve">Jericho Road grant eligible </t>
  </si>
  <si>
    <t>Esplanade Street - .26 miles of .26 miles</t>
  </si>
  <si>
    <t>Church Street - .18 miles of .18 miles</t>
  </si>
  <si>
    <t>Baker Street - .11 miles of .11 miles</t>
  </si>
  <si>
    <t>Burnett Court - .11 miles of .11 miles</t>
  </si>
  <si>
    <t>Lemroy Court - .19 miles of .19 miles</t>
  </si>
  <si>
    <t>Depot Street - .15 miles of .15 miles</t>
  </si>
  <si>
    <t>School Street - .09 miles of .09 miles</t>
  </si>
  <si>
    <t>Farr Road - .11 miles of .11 miles</t>
  </si>
  <si>
    <t>Sherwood Forest Road - .07 miles of .07 miles</t>
  </si>
  <si>
    <t>Hidden Pines Drive - .20 miles of .20 miles</t>
  </si>
  <si>
    <t>Hidden Pines Extension - .09 miles of .09 miles</t>
  </si>
  <si>
    <t>Bradford Terrace - .20 miles of .20 miles</t>
  </si>
  <si>
    <t>Westall Drive - .45 miles of .45 miles</t>
  </si>
  <si>
    <t>Westall Extension - .09 miles of .09 miles</t>
  </si>
  <si>
    <t>Mary Drive - .22 miles of .22 miles</t>
  </si>
  <si>
    <t>Kenyon Road apron - .05 miles of .05 miles</t>
  </si>
  <si>
    <t>Mountain View Road - .74 miles of .74  miles</t>
  </si>
  <si>
    <t>Cemetery Road - .10 miles of .10 miles</t>
  </si>
  <si>
    <t>Rogers Lane - .10 miles of .10 miles</t>
  </si>
  <si>
    <t>Greystone Drive - 95 miles of .95 miles</t>
  </si>
  <si>
    <t>Apple Tree Lane - .10 miles of .10 miles</t>
  </si>
  <si>
    <t>Highland Drive - .20 miles of .20 miles</t>
  </si>
  <si>
    <t>Hinesburg Road grant eligible</t>
  </si>
  <si>
    <t>East Hill Road - 1.20 miles of 1.20 miles</t>
  </si>
  <si>
    <t>Cochran Road grant eligible</t>
  </si>
  <si>
    <t>Duxbury Road - .20 miles of .20 miles</t>
  </si>
  <si>
    <t>TOTALS &amp; NOTES</t>
  </si>
  <si>
    <t>Variable:  Budget, loans &amp; grants, inflation, weather &amp; emergencies.  Type of road rep air needed and annual road surface assessment.</t>
  </si>
  <si>
    <t>Village streets are estimated at a higher cost due to utilities, surface milling, and paving quantities.  Some village street developments and parking lots may be changed to a 15-year resurfacing cycle dependent on condition.</t>
  </si>
  <si>
    <t>Copier #3 Planning &amp; Zoning</t>
  </si>
  <si>
    <t>Unassigned Funds</t>
  </si>
  <si>
    <t>9,000 ea.</t>
  </si>
  <si>
    <t>Need 16 (Rescue (5), Engine #1 (5), Engine #2 (4), Engine #3(2)) each pack includes one air tank</t>
  </si>
  <si>
    <t>1,500 ea.</t>
  </si>
  <si>
    <t>Need 16 Additional Air Tanks (1 additional air tank for each air pack)</t>
  </si>
  <si>
    <t xml:space="preserve">Unassigned Restricted Funds </t>
  </si>
  <si>
    <t xml:space="preserve">Bridge Street Lower,  Jolina to Esplanad </t>
  </si>
  <si>
    <t>Portable Radio</t>
  </si>
  <si>
    <t>1 each year - total of 5</t>
  </si>
  <si>
    <t>Excavator used  #8</t>
  </si>
  <si>
    <t>Road Grader  #9</t>
  </si>
  <si>
    <t>Bucket Loader  #10</t>
  </si>
  <si>
    <t>Tractor/Roadside Mower  #11</t>
  </si>
  <si>
    <t>Massey Ferguson #571D</t>
  </si>
  <si>
    <t>International HV7600 Tandem</t>
  </si>
  <si>
    <t>Ford F550 Dump Truck</t>
  </si>
  <si>
    <t>Ford F550 Flat Deck Truck</t>
  </si>
  <si>
    <t>Chevy Silverado 2500 Crew Cab</t>
  </si>
  <si>
    <t>Tractor/Mower #13</t>
  </si>
  <si>
    <t>Hustler #936237</t>
  </si>
  <si>
    <t>Northern Tool</t>
  </si>
  <si>
    <t>Pressure Washer/Steam trailer #15</t>
  </si>
  <si>
    <t xml:space="preserve">Suretract 18" </t>
  </si>
  <si>
    <t>Landscape Mower Trailer #16</t>
  </si>
  <si>
    <t>Chloride Tank Mounted Trailer #17</t>
  </si>
  <si>
    <t>Hudson</t>
  </si>
  <si>
    <t>Utility Trailer #18</t>
  </si>
  <si>
    <t>Doolittle 16'</t>
  </si>
  <si>
    <t>Tractor/Mower/Loader #12</t>
  </si>
  <si>
    <t>Ventrac Kubota</t>
  </si>
  <si>
    <t xml:space="preserve"> Ventrac Kubota 1880</t>
  </si>
  <si>
    <t>Brush/Utility Truck  #5</t>
  </si>
  <si>
    <t>Stage Road - 1.5 miles of 1.5 miles</t>
  </si>
  <si>
    <t>Volunteers Green .30 miles of .30</t>
  </si>
  <si>
    <t>FY32        Summer 2031</t>
  </si>
  <si>
    <t>FY31         Summer 2030</t>
  </si>
  <si>
    <t>Jericho Road - 1.5 miles of 2.33 miles</t>
  </si>
  <si>
    <t>Bridge Street scheduled for paving after water main replacement, milling required</t>
  </si>
  <si>
    <t>Huntington Road scheduled for paving after water main replacement, milling required</t>
  </si>
  <si>
    <t>FY26      Summer 2025</t>
  </si>
  <si>
    <t>FY27      Summer 2026</t>
  </si>
  <si>
    <t>FY28      Summer 2027</t>
  </si>
  <si>
    <t>FY29      Summer 2028</t>
  </si>
  <si>
    <t>Tilden Ave - .18 miles of .18 miles</t>
  </si>
  <si>
    <t>Brown's Court - .19 miles of .19 miles</t>
  </si>
  <si>
    <t>Jericho Road - .50 miles of 2.33 miles</t>
  </si>
  <si>
    <t>Hidden Pines Circle - .70 miles of .70  miles</t>
  </si>
  <si>
    <t>Round Church Road - .07 miles of .07 miles</t>
  </si>
  <si>
    <t>Mountain View Road - .74 miles of .74 miles</t>
  </si>
  <si>
    <t>All village streets require milling</t>
  </si>
  <si>
    <t>Tilden Ave scheduled for paving after water main replacement</t>
  </si>
  <si>
    <t>Joan Avenue - .30 miles of .30 miles</t>
  </si>
  <si>
    <t>Johnnie Brook apron - .15 miles of .15 miles</t>
  </si>
  <si>
    <t>Governor Peck Highway - .80 miles of .80 miles</t>
  </si>
  <si>
    <t>Duxbury Road is grant eligible</t>
  </si>
  <si>
    <t>Hinesburg Road is grant eligible</t>
  </si>
  <si>
    <t>FY32     Summer 2031</t>
  </si>
  <si>
    <t>FY31    Summer 2030</t>
  </si>
  <si>
    <t>FY30       Summer 2029</t>
  </si>
  <si>
    <t>Hinesburg Road - 2.00 miles of 3.90 miles</t>
  </si>
  <si>
    <t>FY33        Summer 2032</t>
  </si>
  <si>
    <t>FY34      Summer 2033</t>
  </si>
  <si>
    <t>FY35      Summer 2034</t>
  </si>
  <si>
    <t>FY 36           Summer 2035</t>
  </si>
  <si>
    <t>Hinesburg Road - remaining 1.9 miles of 3.90 miles</t>
  </si>
  <si>
    <t>Fire Station parking lot - .03 miles of .03 miles</t>
  </si>
  <si>
    <t>Town Center parking lot - .20 miles of .20 miles</t>
  </si>
  <si>
    <t>Volunteer's Green parking lot - .20 miles of .20 miles</t>
  </si>
  <si>
    <t>Cochran Road - remaining 2.8 miles of 3.68 miles</t>
  </si>
  <si>
    <t>Cochran Road is grant eligible</t>
  </si>
  <si>
    <t>FY 37          Summer 2036</t>
  </si>
  <si>
    <t>Bridge Street - .46 miles of .60 miles</t>
  </si>
  <si>
    <t>Cochran Road - 1.50 miles of 3.68 miles</t>
  </si>
  <si>
    <t>Huntington Road is grant eligible</t>
  </si>
  <si>
    <t>Jericho Road is grant eligible</t>
  </si>
  <si>
    <t>Cochran Road scheduled for paving after water main replacement, milling required</t>
  </si>
  <si>
    <t>Bridge Street municipal parking - .03 miles of .03 miles</t>
  </si>
  <si>
    <t>FISCAL YEARS 2026 THROUGH 2037</t>
  </si>
  <si>
    <t>FISCAL YEARS 2026 THROUGH 2032</t>
  </si>
  <si>
    <t>Bridge Street - remaining .11 miles of .57 miles (south of bridge)</t>
  </si>
  <si>
    <t>Cochran Road - remaining .40 miles of 3.68 miles (village)</t>
  </si>
  <si>
    <t>Huntington Road - remaining .10 miles of 4.15 miles (village end)</t>
  </si>
  <si>
    <t>Jericho Road - remaining .33 miles of 2.33 miles (lower)</t>
  </si>
  <si>
    <t>Huntington Road - 2.0 miles of 4.15 miles</t>
  </si>
  <si>
    <t>ADMINISTRATION EQUIPMENT  BUDGET</t>
  </si>
  <si>
    <t>FY40</t>
  </si>
  <si>
    <t>Loan</t>
  </si>
  <si>
    <t>Loan Principal</t>
  </si>
  <si>
    <t>Loan Interest</t>
  </si>
  <si>
    <t>Bond Principal</t>
  </si>
  <si>
    <t>Bond Interest</t>
  </si>
  <si>
    <t>EXPENSES</t>
  </si>
  <si>
    <t>REVENUE SOURCES</t>
  </si>
  <si>
    <t>Beginning Balance FY24</t>
  </si>
  <si>
    <t>FY41</t>
  </si>
  <si>
    <t>FY42</t>
  </si>
  <si>
    <t>TOTAL REVENUE SOURCES</t>
  </si>
  <si>
    <t>RESERVE BALNCE AT FY END</t>
  </si>
  <si>
    <t>TOTAL BUDGETED RESERVE EXP</t>
  </si>
  <si>
    <t>Safety Reserves raised from Taxes</t>
  </si>
  <si>
    <t>Fire Truck #1  ELIMINATED</t>
  </si>
  <si>
    <t>TOTAL EXPENSES</t>
  </si>
  <si>
    <t>Battery Powered stored on Rescue Truck #4</t>
  </si>
  <si>
    <t xml:space="preserve">Jaws of Life #3 (Eliminate) </t>
  </si>
  <si>
    <t>4000/set</t>
  </si>
  <si>
    <t>Washing Machine #1</t>
  </si>
  <si>
    <t>To wash liners of bunker gear</t>
  </si>
  <si>
    <t>To wash bunker gear outer layer</t>
  </si>
  <si>
    <t>Beginning Balance FY25</t>
  </si>
  <si>
    <t>TOTAL BUDGETED RESERVE EXPENSE</t>
  </si>
  <si>
    <t>Police Cruiser #2 - Sold 09-17-25</t>
  </si>
  <si>
    <t>Mower #14 - Sold 04/23/25 for $3,111 (Not Replacing)</t>
  </si>
  <si>
    <t>Beginning Balance</t>
  </si>
  <si>
    <t xml:space="preserve">Beginning Balance </t>
  </si>
  <si>
    <t>One set for each vehicle (blue lights, siren, control box, cage, lap top stand, mobile radios)</t>
  </si>
  <si>
    <t>Police Cruiser #3 - Sold 12-28-23 Eliminated</t>
  </si>
  <si>
    <t>Circulation Desk</t>
  </si>
  <si>
    <t>Friends of the Library</t>
  </si>
  <si>
    <t>Flooring Community Room Refinishing</t>
  </si>
  <si>
    <t>Painting Interior (Book Rooms)</t>
  </si>
  <si>
    <t>Traffic Control Signal</t>
  </si>
  <si>
    <t>Railroad Street/Bridge Street</t>
  </si>
  <si>
    <t>Library/Bridge Street</t>
  </si>
  <si>
    <t>Sweet Simones/Bridge Street</t>
  </si>
  <si>
    <t>EXPENSES (annual 5% increase)</t>
  </si>
  <si>
    <t>Flooring for Book Room &amp; Second Floor Hallway</t>
  </si>
  <si>
    <t>Community Room Seating &amp; Tables</t>
  </si>
  <si>
    <t>Town Center Rent</t>
  </si>
  <si>
    <t>Utilities</t>
  </si>
  <si>
    <t>LIBRARY EXPENSES</t>
  </si>
  <si>
    <t>TOTAL LIBRARY EXPENSES</t>
  </si>
  <si>
    <t>TOTAL TOWN CENTER &amp; LIBRARY EXPENSES</t>
  </si>
  <si>
    <t>Grant</t>
  </si>
  <si>
    <t>Aquired Amount</t>
  </si>
  <si>
    <t>Calendar Year Acquired</t>
  </si>
  <si>
    <t xml:space="preserve">Lease </t>
  </si>
  <si>
    <t>Lease</t>
  </si>
  <si>
    <t>FY Year Acquired</t>
  </si>
  <si>
    <t>Description</t>
  </si>
  <si>
    <t>FUND#</t>
  </si>
  <si>
    <t>RESERVE BALANCE AT FY END</t>
  </si>
  <si>
    <t>town Center Renovations</t>
  </si>
  <si>
    <t>Painting Interior (Community, Hallways, Stairwell</t>
  </si>
  <si>
    <t>Extrication Equipment #1</t>
  </si>
  <si>
    <t xml:space="preserve">Extrication Equipment #2 </t>
  </si>
  <si>
    <t xml:space="preserve">Illuminated Pedestrian Crossing #1 </t>
  </si>
  <si>
    <t>Illuminated Pedestrian Crossing #2</t>
  </si>
  <si>
    <t>Illuminated Pedestrian Crossing #3</t>
  </si>
  <si>
    <t>Year of Equipment/Service</t>
  </si>
  <si>
    <t>Reserve</t>
  </si>
  <si>
    <t xml:space="preserve">Calendar Year </t>
  </si>
  <si>
    <t>Calendar Year</t>
  </si>
  <si>
    <t>Tasers</t>
  </si>
  <si>
    <t>Reserve Name</t>
  </si>
  <si>
    <t>CAPITAL RESERVES BALANCES @ FISCAL YEAR END</t>
  </si>
  <si>
    <t xml:space="preserve">  Clay Point - paint testing</t>
  </si>
  <si>
    <t xml:space="preserve">Unassigned Funds </t>
  </si>
  <si>
    <t>HIGHWAY CAPITAL RESERVE                           FUND 55</t>
  </si>
  <si>
    <t>TOWN CENTER &amp; LIBRARY                        FUND 25</t>
  </si>
  <si>
    <t>Expenses</t>
  </si>
  <si>
    <t xml:space="preserve">  Furnace</t>
  </si>
  <si>
    <t xml:space="preserve">  Roof</t>
  </si>
  <si>
    <t xml:space="preserve">  Bridge Street Steps</t>
  </si>
  <si>
    <t xml:space="preserve">  Main Entrance &amp; Water Diversion</t>
  </si>
  <si>
    <t xml:space="preserve">  Painting Exterior</t>
  </si>
  <si>
    <t>POLICE RESERVE                                   FUND 51</t>
  </si>
  <si>
    <t>Town Center &amp; Library Fund</t>
  </si>
  <si>
    <t>Police Reserve</t>
  </si>
  <si>
    <t>LIBRARY RESERVE                                                       FUND 52</t>
  </si>
  <si>
    <t>Library Reserve</t>
  </si>
  <si>
    <t>FIRE SAFEY EQUIPMENT &amp; GEAR                                        FUND 46</t>
  </si>
  <si>
    <t>Fire Safety Equipment &amp; Gear</t>
  </si>
  <si>
    <t>FIRE RESERVE                                       FUND 53</t>
  </si>
  <si>
    <t>Fire Reserve</t>
  </si>
  <si>
    <t>Highway Capital Reserve</t>
  </si>
  <si>
    <t>Bridge &amp; Culvert Reserve</t>
  </si>
  <si>
    <t>BRIDGE &amp; CULVERT RESERVE                    FUND 56</t>
  </si>
  <si>
    <t>GUARDRAIL RESERVE                                 FUND 59</t>
  </si>
  <si>
    <t>Guardrail Reserve</t>
  </si>
  <si>
    <t>NEW TRANSPORTATION INFRASTRUCTURE       FUND 47</t>
  </si>
  <si>
    <t>New Transportation Infrastructure</t>
  </si>
  <si>
    <t>NEW SIDEWALK RESERVE                FUND 60</t>
  </si>
  <si>
    <t>New Sidewalk Reserve</t>
  </si>
  <si>
    <t>TOTAL TOWN CENTER EXPENSES</t>
  </si>
  <si>
    <t>TOTAL REVENUE RESOURCES</t>
  </si>
  <si>
    <t>Grants</t>
  </si>
  <si>
    <t>Equipment Trade In</t>
  </si>
  <si>
    <t>Budgeted Expenses</t>
  </si>
  <si>
    <t xml:space="preserve">  Dash Camaras Budgeted Expense from Taxes</t>
  </si>
  <si>
    <t xml:space="preserve">  Body Camaras Budgeted Expense from Taxes</t>
  </si>
  <si>
    <t xml:space="preserve">  Tasers Budgeted Expense from Taxes</t>
  </si>
  <si>
    <t>Sale Property</t>
  </si>
  <si>
    <t>Sale of Property</t>
  </si>
  <si>
    <t xml:space="preserve">  Brush Truck FY25 fund Fire Capital Reserve</t>
  </si>
  <si>
    <t xml:space="preserve">  Loan payment</t>
  </si>
  <si>
    <t xml:space="preserve">  Engine #1 Salvage from Insurance</t>
  </si>
  <si>
    <t xml:space="preserve">  Dump Truck #1</t>
  </si>
  <si>
    <t xml:space="preserve">  Dump Truck #2</t>
  </si>
  <si>
    <t xml:space="preserve">  Dump Truck #3</t>
  </si>
  <si>
    <t xml:space="preserve">  Dump Truck #4</t>
  </si>
  <si>
    <t xml:space="preserve">  Pickup Truck #5</t>
  </si>
  <si>
    <t xml:space="preserve">  Pickup Truck #6</t>
  </si>
  <si>
    <t xml:space="preserve">  Pickup Truck #7</t>
  </si>
  <si>
    <t xml:space="preserve">  Road Grader #8</t>
  </si>
  <si>
    <t xml:space="preserve">  Bucket Loader #9</t>
  </si>
  <si>
    <t xml:space="preserve">  Excavator #10</t>
  </si>
  <si>
    <t xml:space="preserve">  Tractor Roadside Mower #11</t>
  </si>
  <si>
    <t xml:space="preserve">  Tractor, Mower, Loader #12</t>
  </si>
  <si>
    <t xml:space="preserve">  Ventrac #13</t>
  </si>
  <si>
    <t xml:space="preserve">  Mower #14</t>
  </si>
  <si>
    <t xml:space="preserve">  Pressure Washer #15</t>
  </si>
  <si>
    <t xml:space="preserve">  Landscape Mower #16</t>
  </si>
  <si>
    <t xml:space="preserve">  Chloride Tank #17</t>
  </si>
  <si>
    <t xml:space="preserve">  Utility Trailer #18</t>
  </si>
  <si>
    <t>Unassigned Restricted Funds</t>
  </si>
  <si>
    <t>Loan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</si>
</sst>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4">
    <xf numFmtId="0" fontId="0" fillId="0" borderId="0" xfId="0"/>
    <xf numFmtId="3" fontId="2" fillId="0" borderId="1" xfId="0" applyNumberFormat="1" applyFont="1" applyBorder="1"/>
    <xf numFmtId="3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3" fontId="2" fillId="0" borderId="1" xfId="1" applyNumberFormat="1" applyFont="1" applyFill="1" applyBorder="1"/>
    <xf numFmtId="3" fontId="4" fillId="0" borderId="4" xfId="0" applyNumberFormat="1" applyFont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3" fontId="4" fillId="0" borderId="1" xfId="2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7" fillId="0" borderId="0" xfId="0" applyNumberFormat="1" applyFont="1"/>
    <xf numFmtId="3" fontId="6" fillId="0" borderId="0" xfId="0" applyNumberFormat="1" applyFont="1"/>
    <xf numFmtId="3" fontId="10" fillId="0" borderId="1" xfId="0" applyNumberFormat="1" applyFont="1" applyBorder="1"/>
    <xf numFmtId="1" fontId="11" fillId="0" borderId="1" xfId="0" applyNumberFormat="1" applyFont="1" applyBorder="1"/>
    <xf numFmtId="3" fontId="11" fillId="0" borderId="1" xfId="0" applyNumberFormat="1" applyFont="1" applyBorder="1"/>
    <xf numFmtId="3" fontId="11" fillId="0" borderId="0" xfId="0" applyNumberFormat="1" applyFont="1"/>
    <xf numFmtId="3" fontId="10" fillId="0" borderId="0" xfId="0" applyNumberFormat="1" applyFont="1"/>
    <xf numFmtId="3" fontId="10" fillId="0" borderId="3" xfId="0" applyNumberFormat="1" applyFont="1" applyBorder="1"/>
    <xf numFmtId="3" fontId="3" fillId="0" borderId="0" xfId="0" applyNumberFormat="1" applyFont="1"/>
    <xf numFmtId="3" fontId="10" fillId="0" borderId="2" xfId="0" applyNumberFormat="1" applyFont="1" applyBorder="1"/>
    <xf numFmtId="3" fontId="6" fillId="0" borderId="10" xfId="0" applyNumberFormat="1" applyFont="1" applyBorder="1"/>
    <xf numFmtId="3" fontId="10" fillId="0" borderId="9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0" fontId="7" fillId="0" borderId="0" xfId="0" applyFont="1"/>
    <xf numFmtId="3" fontId="7" fillId="0" borderId="14" xfId="0" applyNumberFormat="1" applyFont="1" applyBorder="1"/>
    <xf numFmtId="0" fontId="8" fillId="0" borderId="0" xfId="0" applyFont="1"/>
    <xf numFmtId="3" fontId="8" fillId="0" borderId="0" xfId="0" applyNumberFormat="1" applyFont="1"/>
    <xf numFmtId="3" fontId="8" fillId="0" borderId="15" xfId="0" applyNumberFormat="1" applyFont="1" applyBorder="1"/>
    <xf numFmtId="0" fontId="7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left"/>
    </xf>
    <xf numFmtId="1" fontId="11" fillId="0" borderId="0" xfId="0" applyNumberFormat="1" applyFont="1"/>
    <xf numFmtId="3" fontId="4" fillId="0" borderId="5" xfId="0" applyNumberFormat="1" applyFont="1" applyBorder="1" applyAlignment="1">
      <alignment horizont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1" fontId="11" fillId="0" borderId="4" xfId="0" applyNumberFormat="1" applyFont="1" applyBorder="1"/>
    <xf numFmtId="3" fontId="11" fillId="0" borderId="4" xfId="0" applyNumberFormat="1" applyFont="1" applyBorder="1"/>
    <xf numFmtId="3" fontId="10" fillId="0" borderId="4" xfId="0" applyNumberFormat="1" applyFont="1" applyBorder="1"/>
    <xf numFmtId="3" fontId="3" fillId="0" borderId="4" xfId="0" applyNumberFormat="1" applyFont="1" applyBorder="1"/>
    <xf numFmtId="3" fontId="10" fillId="0" borderId="25" xfId="0" applyNumberFormat="1" applyFont="1" applyBorder="1"/>
    <xf numFmtId="1" fontId="11" fillId="0" borderId="27" xfId="0" applyNumberFormat="1" applyFont="1" applyBorder="1"/>
    <xf numFmtId="3" fontId="11" fillId="0" borderId="27" xfId="0" applyNumberFormat="1" applyFont="1" applyBorder="1"/>
    <xf numFmtId="1" fontId="4" fillId="0" borderId="5" xfId="2" applyNumberFormat="1" applyFont="1" applyFill="1" applyBorder="1" applyAlignment="1">
      <alignment horizontal="center"/>
    </xf>
    <xf numFmtId="1" fontId="11" fillId="0" borderId="28" xfId="0" applyNumberFormat="1" applyFont="1" applyBorder="1"/>
    <xf numFmtId="3" fontId="11" fillId="0" borderId="28" xfId="0" applyNumberFormat="1" applyFont="1" applyBorder="1"/>
    <xf numFmtId="3" fontId="10" fillId="0" borderId="28" xfId="0" applyNumberFormat="1" applyFont="1" applyBorder="1"/>
    <xf numFmtId="3" fontId="3" fillId="0" borderId="23" xfId="0" applyNumberFormat="1" applyFont="1" applyBorder="1"/>
    <xf numFmtId="3" fontId="4" fillId="0" borderId="8" xfId="0" applyNumberFormat="1" applyFont="1" applyBorder="1" applyAlignment="1">
      <alignment horizontal="left"/>
    </xf>
    <xf numFmtId="3" fontId="4" fillId="0" borderId="8" xfId="2" applyNumberFormat="1" applyFont="1" applyFill="1" applyBorder="1" applyAlignment="1">
      <alignment horizontal="left"/>
    </xf>
    <xf numFmtId="3" fontId="6" fillId="0" borderId="8" xfId="0" applyNumberFormat="1" applyFont="1" applyBorder="1"/>
    <xf numFmtId="3" fontId="6" fillId="0" borderId="38" xfId="0" applyNumberFormat="1" applyFont="1" applyBorder="1"/>
    <xf numFmtId="3" fontId="6" fillId="0" borderId="42" xfId="0" applyNumberFormat="1" applyFont="1" applyBorder="1"/>
    <xf numFmtId="3" fontId="3" fillId="0" borderId="33" xfId="0" applyNumberFormat="1" applyFont="1" applyBorder="1"/>
    <xf numFmtId="3" fontId="4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3" fontId="3" fillId="0" borderId="3" xfId="0" applyNumberFormat="1" applyFont="1" applyBorder="1"/>
    <xf numFmtId="3" fontId="10" fillId="0" borderId="34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11" fillId="0" borderId="3" xfId="0" applyNumberFormat="1" applyFont="1" applyBorder="1"/>
    <xf numFmtId="3" fontId="3" fillId="0" borderId="24" xfId="0" applyNumberFormat="1" applyFont="1" applyBorder="1"/>
    <xf numFmtId="3" fontId="2" fillId="0" borderId="3" xfId="1" applyNumberFormat="1" applyFont="1" applyFill="1" applyBorder="1"/>
    <xf numFmtId="3" fontId="10" fillId="0" borderId="52" xfId="0" applyNumberFormat="1" applyFont="1" applyBorder="1"/>
    <xf numFmtId="3" fontId="10" fillId="0" borderId="49" xfId="0" applyNumberFormat="1" applyFont="1" applyBorder="1"/>
    <xf numFmtId="3" fontId="10" fillId="0" borderId="12" xfId="0" applyNumberFormat="1" applyFont="1" applyBorder="1"/>
    <xf numFmtId="3" fontId="2" fillId="0" borderId="5" xfId="0" applyNumberFormat="1" applyFont="1" applyBorder="1"/>
    <xf numFmtId="3" fontId="2" fillId="0" borderId="23" xfId="0" applyNumberFormat="1" applyFont="1" applyBorder="1"/>
    <xf numFmtId="3" fontId="3" fillId="0" borderId="28" xfId="0" applyNumberFormat="1" applyFont="1" applyBorder="1"/>
    <xf numFmtId="3" fontId="3" fillId="3" borderId="30" xfId="0" applyNumberFormat="1" applyFont="1" applyFill="1" applyBorder="1"/>
    <xf numFmtId="3" fontId="10" fillId="3" borderId="50" xfId="0" applyNumberFormat="1" applyFont="1" applyFill="1" applyBorder="1"/>
    <xf numFmtId="3" fontId="10" fillId="3" borderId="30" xfId="0" applyNumberFormat="1" applyFont="1" applyFill="1" applyBorder="1"/>
    <xf numFmtId="3" fontId="2" fillId="0" borderId="58" xfId="0" applyNumberFormat="1" applyFont="1" applyBorder="1"/>
    <xf numFmtId="3" fontId="3" fillId="3" borderId="37" xfId="0" applyNumberFormat="1" applyFont="1" applyFill="1" applyBorder="1"/>
    <xf numFmtId="3" fontId="3" fillId="3" borderId="31" xfId="0" applyNumberFormat="1" applyFont="1" applyFill="1" applyBorder="1"/>
    <xf numFmtId="3" fontId="2" fillId="0" borderId="30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3" fillId="0" borderId="49" xfId="0" applyNumberFormat="1" applyFont="1" applyBorder="1"/>
    <xf numFmtId="3" fontId="10" fillId="0" borderId="1" xfId="0" applyNumberFormat="1" applyFont="1" applyBorder="1" applyAlignment="1">
      <alignment horizontal="center"/>
    </xf>
    <xf numFmtId="0" fontId="10" fillId="0" borderId="0" xfId="0" applyFont="1"/>
    <xf numFmtId="3" fontId="4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0" fillId="3" borderId="31" xfId="0" applyNumberFormat="1" applyFont="1" applyFill="1" applyBorder="1"/>
    <xf numFmtId="3" fontId="11" fillId="0" borderId="9" xfId="0" applyNumberFormat="1" applyFont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left"/>
    </xf>
    <xf numFmtId="3" fontId="11" fillId="0" borderId="25" xfId="0" applyNumberFormat="1" applyFont="1" applyBorder="1"/>
    <xf numFmtId="3" fontId="4" fillId="0" borderId="5" xfId="0" applyNumberFormat="1" applyFont="1" applyBorder="1" applyAlignment="1">
      <alignment horizontal="left"/>
    </xf>
    <xf numFmtId="3" fontId="4" fillId="0" borderId="4" xfId="1" applyNumberFormat="1" applyFont="1" applyFill="1" applyBorder="1"/>
    <xf numFmtId="3" fontId="2" fillId="0" borderId="1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1" fillId="0" borderId="39" xfId="0" applyNumberFormat="1" applyFont="1" applyBorder="1"/>
    <xf numFmtId="1" fontId="4" fillId="0" borderId="4" xfId="2" applyNumberFormat="1" applyFont="1" applyFill="1" applyBorder="1" applyAlignment="1">
      <alignment horizontal="center"/>
    </xf>
    <xf numFmtId="3" fontId="8" fillId="0" borderId="14" xfId="0" applyNumberFormat="1" applyFont="1" applyBorder="1"/>
    <xf numFmtId="0" fontId="8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1" fontId="5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0" xfId="0" applyFont="1"/>
    <xf numFmtId="14" fontId="2" fillId="0" borderId="16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25" xfId="0" applyNumberFormat="1" applyFont="1" applyBorder="1"/>
    <xf numFmtId="3" fontId="3" fillId="0" borderId="10" xfId="0" applyNumberFormat="1" applyFont="1" applyBorder="1"/>
    <xf numFmtId="3" fontId="6" fillId="0" borderId="51" xfId="0" applyNumberFormat="1" applyFont="1" applyBorder="1"/>
    <xf numFmtId="3" fontId="6" fillId="0" borderId="11" xfId="0" applyNumberFormat="1" applyFont="1" applyBorder="1"/>
    <xf numFmtId="3" fontId="3" fillId="0" borderId="36" xfId="0" applyNumberFormat="1" applyFont="1" applyBorder="1"/>
    <xf numFmtId="3" fontId="10" fillId="0" borderId="23" xfId="0" applyNumberFormat="1" applyFont="1" applyBorder="1"/>
    <xf numFmtId="3" fontId="4" fillId="0" borderId="19" xfId="0" applyNumberFormat="1" applyFont="1" applyBorder="1" applyAlignment="1">
      <alignment horizontal="center"/>
    </xf>
    <xf numFmtId="3" fontId="6" fillId="0" borderId="43" xfId="0" applyNumberFormat="1" applyFont="1" applyBorder="1"/>
    <xf numFmtId="3" fontId="3" fillId="0" borderId="39" xfId="0" applyNumberFormat="1" applyFont="1" applyBorder="1"/>
    <xf numFmtId="3" fontId="10" fillId="0" borderId="58" xfId="0" applyNumberFormat="1" applyFont="1" applyBorder="1"/>
    <xf numFmtId="3" fontId="3" fillId="0" borderId="52" xfId="0" applyNumberFormat="1" applyFont="1" applyBorder="1"/>
    <xf numFmtId="3" fontId="11" fillId="0" borderId="27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48" xfId="0" applyNumberFormat="1" applyFont="1" applyBorder="1" applyAlignment="1">
      <alignment horizontal="center"/>
    </xf>
    <xf numFmtId="3" fontId="3" fillId="0" borderId="51" xfId="0" applyNumberFormat="1" applyFont="1" applyBorder="1"/>
    <xf numFmtId="3" fontId="2" fillId="0" borderId="19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5" fillId="0" borderId="41" xfId="0" applyFont="1" applyBorder="1" applyAlignment="1">
      <alignment horizontal="left"/>
    </xf>
    <xf numFmtId="1" fontId="5" fillId="0" borderId="19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14" fontId="2" fillId="0" borderId="19" xfId="0" applyNumberFormat="1" applyFont="1" applyBorder="1" applyAlignment="1">
      <alignment horizontal="center"/>
    </xf>
    <xf numFmtId="165" fontId="4" fillId="0" borderId="1" xfId="4" applyNumberFormat="1" applyFont="1" applyFill="1" applyBorder="1" applyAlignment="1">
      <alignment horizontal="left"/>
    </xf>
    <xf numFmtId="1" fontId="10" fillId="0" borderId="5" xfId="0" applyNumberFormat="1" applyFont="1" applyBorder="1"/>
    <xf numFmtId="3" fontId="10" fillId="0" borderId="6" xfId="0" applyNumberFormat="1" applyFont="1" applyBorder="1"/>
    <xf numFmtId="3" fontId="10" fillId="0" borderId="35" xfId="0" applyNumberFormat="1" applyFont="1" applyBorder="1"/>
    <xf numFmtId="3" fontId="3" fillId="0" borderId="35" xfId="0" applyNumberFormat="1" applyFont="1" applyBorder="1"/>
    <xf numFmtId="3" fontId="2" fillId="0" borderId="34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6" fillId="0" borderId="1" xfId="0" applyNumberFormat="1" applyFont="1" applyBorder="1"/>
    <xf numFmtId="1" fontId="10" fillId="3" borderId="30" xfId="0" applyNumberFormat="1" applyFont="1" applyFill="1" applyBorder="1"/>
    <xf numFmtId="3" fontId="4" fillId="0" borderId="38" xfId="2" applyNumberFormat="1" applyFont="1" applyFill="1" applyBorder="1" applyAlignment="1">
      <alignment horizontal="left"/>
    </xf>
    <xf numFmtId="3" fontId="6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3" fontId="10" fillId="3" borderId="30" xfId="0" applyNumberFormat="1" applyFont="1" applyFill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8" fillId="0" borderId="19" xfId="0" applyNumberFormat="1" applyFont="1" applyBorder="1"/>
    <xf numFmtId="3" fontId="8" fillId="0" borderId="22" xfId="0" applyNumberFormat="1" applyFont="1" applyBorder="1"/>
    <xf numFmtId="3" fontId="8" fillId="0" borderId="21" xfId="0" applyNumberFormat="1" applyFont="1" applyBorder="1"/>
    <xf numFmtId="3" fontId="8" fillId="0" borderId="1" xfId="0" applyNumberFormat="1" applyFont="1" applyBorder="1"/>
    <xf numFmtId="3" fontId="8" fillId="0" borderId="9" xfId="0" applyNumberFormat="1" applyFont="1" applyBorder="1"/>
    <xf numFmtId="3" fontId="8" fillId="0" borderId="2" xfId="0" applyNumberFormat="1" applyFont="1" applyBorder="1"/>
    <xf numFmtId="3" fontId="2" fillId="0" borderId="48" xfId="1" applyNumberFormat="1" applyFont="1" applyFill="1" applyBorder="1"/>
    <xf numFmtId="3" fontId="2" fillId="0" borderId="19" xfId="1" applyNumberFormat="1" applyFont="1" applyFill="1" applyBorder="1"/>
    <xf numFmtId="3" fontId="4" fillId="0" borderId="19" xfId="4" applyNumberFormat="1" applyFont="1" applyFill="1" applyBorder="1" applyAlignment="1">
      <alignment horizontal="center"/>
    </xf>
    <xf numFmtId="165" fontId="4" fillId="0" borderId="4" xfId="4" applyNumberFormat="1" applyFont="1" applyFill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12" fillId="0" borderId="0" xfId="0" applyFont="1"/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left" wrapText="1"/>
    </xf>
    <xf numFmtId="6" fontId="4" fillId="0" borderId="64" xfId="0" applyNumberFormat="1" applyFont="1" applyBorder="1" applyAlignment="1">
      <alignment horizontal="center" wrapText="1"/>
    </xf>
    <xf numFmtId="2" fontId="4" fillId="0" borderId="64" xfId="0" applyNumberFormat="1" applyFont="1" applyBorder="1" applyAlignment="1">
      <alignment horizontal="center" wrapText="1"/>
    </xf>
    <xf numFmtId="0" fontId="4" fillId="0" borderId="65" xfId="0" applyFont="1" applyBorder="1" applyAlignment="1">
      <alignment wrapText="1"/>
    </xf>
    <xf numFmtId="6" fontId="4" fillId="0" borderId="28" xfId="0" applyNumberFormat="1" applyFont="1" applyBorder="1" applyAlignment="1">
      <alignment horizontal="center" wrapText="1"/>
    </xf>
    <xf numFmtId="2" fontId="4" fillId="0" borderId="28" xfId="0" applyNumberFormat="1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35" xfId="0" applyFont="1" applyBorder="1" applyAlignment="1">
      <alignment vertical="top" wrapText="1"/>
    </xf>
    <xf numFmtId="0" fontId="4" fillId="0" borderId="64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6" fontId="4" fillId="0" borderId="67" xfId="0" applyNumberFormat="1" applyFont="1" applyBorder="1" applyAlignment="1">
      <alignment horizontal="center" wrapText="1"/>
    </xf>
    <xf numFmtId="2" fontId="4" fillId="0" borderId="67" xfId="0" applyNumberFormat="1" applyFont="1" applyBorder="1" applyAlignment="1">
      <alignment horizontal="center" wrapText="1"/>
    </xf>
    <xf numFmtId="6" fontId="4" fillId="0" borderId="68" xfId="0" applyNumberFormat="1" applyFont="1" applyBorder="1" applyAlignment="1">
      <alignment wrapText="1"/>
    </xf>
    <xf numFmtId="166" fontId="4" fillId="0" borderId="64" xfId="0" applyNumberFormat="1" applyFont="1" applyBorder="1" applyAlignment="1">
      <alignment horizontal="center" wrapText="1"/>
    </xf>
    <xf numFmtId="0" fontId="4" fillId="0" borderId="65" xfId="0" applyFont="1" applyBorder="1"/>
    <xf numFmtId="0" fontId="2" fillId="0" borderId="28" xfId="0" applyFont="1" applyBorder="1" applyAlignment="1">
      <alignment horizontal="center" wrapText="1"/>
    </xf>
    <xf numFmtId="0" fontId="4" fillId="0" borderId="35" xfId="0" applyFont="1" applyBorder="1"/>
    <xf numFmtId="6" fontId="4" fillId="0" borderId="64" xfId="0" applyNumberFormat="1" applyFont="1" applyBorder="1" applyAlignment="1">
      <alignment horizontal="center"/>
    </xf>
    <xf numFmtId="0" fontId="5" fillId="0" borderId="0" xfId="0" applyFont="1"/>
    <xf numFmtId="0" fontId="4" fillId="0" borderId="28" xfId="0" applyFont="1" applyBorder="1" applyAlignment="1">
      <alignment horizontal="center"/>
    </xf>
    <xf numFmtId="2" fontId="4" fillId="0" borderId="36" xfId="0" applyNumberFormat="1" applyFont="1" applyBorder="1" applyAlignment="1">
      <alignment horizontal="center" wrapText="1"/>
    </xf>
    <xf numFmtId="166" fontId="4" fillId="0" borderId="64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4" fillId="0" borderId="28" xfId="0" applyFont="1" applyBorder="1"/>
    <xf numFmtId="0" fontId="4" fillId="0" borderId="7" xfId="0" applyFont="1" applyBorder="1" applyAlignment="1">
      <alignment vertical="top" wrapText="1"/>
    </xf>
    <xf numFmtId="0" fontId="5" fillId="0" borderId="70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0" fillId="0" borderId="29" xfId="0" applyFont="1" applyBorder="1" applyAlignment="1">
      <alignment wrapText="1"/>
    </xf>
    <xf numFmtId="166" fontId="10" fillId="0" borderId="53" xfId="0" applyNumberFormat="1" applyFont="1" applyBorder="1" applyAlignment="1">
      <alignment horizontal="center" wrapText="1"/>
    </xf>
    <xf numFmtId="0" fontId="10" fillId="0" borderId="53" xfId="0" applyFont="1" applyBorder="1" applyAlignment="1">
      <alignment horizontal="center" wrapText="1"/>
    </xf>
    <xf numFmtId="0" fontId="10" fillId="0" borderId="53" xfId="0" applyFont="1" applyBorder="1"/>
    <xf numFmtId="0" fontId="10" fillId="0" borderId="44" xfId="0" applyFont="1" applyBorder="1"/>
    <xf numFmtId="0" fontId="11" fillId="0" borderId="11" xfId="0" applyFont="1" applyBorder="1" applyAlignment="1">
      <alignment wrapText="1"/>
    </xf>
    <xf numFmtId="166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69" xfId="0" applyFont="1" applyBorder="1"/>
    <xf numFmtId="166" fontId="11" fillId="0" borderId="14" xfId="0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0" fontId="11" fillId="0" borderId="71" xfId="0" applyFont="1" applyBorder="1"/>
    <xf numFmtId="0" fontId="11" fillId="0" borderId="72" xfId="0" applyFont="1" applyBorder="1" applyAlignment="1">
      <alignment wrapText="1"/>
    </xf>
    <xf numFmtId="166" fontId="11" fillId="0" borderId="73" xfId="0" applyNumberFormat="1" applyFont="1" applyBorder="1"/>
    <xf numFmtId="0" fontId="11" fillId="0" borderId="73" xfId="0" applyFont="1" applyBorder="1" applyAlignment="1">
      <alignment horizontal="center"/>
    </xf>
    <xf numFmtId="0" fontId="11" fillId="0" borderId="73" xfId="0" applyFont="1" applyBorder="1"/>
    <xf numFmtId="0" fontId="11" fillId="0" borderId="74" xfId="0" applyFont="1" applyBorder="1"/>
    <xf numFmtId="0" fontId="11" fillId="0" borderId="45" xfId="0" applyFont="1" applyBorder="1" applyAlignment="1">
      <alignment wrapText="1"/>
    </xf>
    <xf numFmtId="166" fontId="11" fillId="0" borderId="46" xfId="0" applyNumberFormat="1" applyFont="1" applyBorder="1"/>
    <xf numFmtId="0" fontId="11" fillId="0" borderId="46" xfId="0" applyFont="1" applyBorder="1" applyAlignment="1">
      <alignment horizontal="center"/>
    </xf>
    <xf numFmtId="0" fontId="11" fillId="0" borderId="20" xfId="0" applyFont="1" applyBorder="1"/>
    <xf numFmtId="0" fontId="11" fillId="0" borderId="54" xfId="0" applyFont="1" applyBorder="1"/>
    <xf numFmtId="166" fontId="11" fillId="0" borderId="62" xfId="0" applyNumberFormat="1" applyFont="1" applyBorder="1"/>
    <xf numFmtId="0" fontId="11" fillId="0" borderId="62" xfId="0" applyFont="1" applyBorder="1" applyAlignment="1">
      <alignment horizontal="center"/>
    </xf>
    <xf numFmtId="0" fontId="11" fillId="0" borderId="62" xfId="0" applyFont="1" applyBorder="1"/>
    <xf numFmtId="0" fontId="11" fillId="0" borderId="56" xfId="0" applyFont="1" applyBorder="1"/>
    <xf numFmtId="166" fontId="10" fillId="0" borderId="53" xfId="0" applyNumberFormat="1" applyFont="1" applyBorder="1"/>
    <xf numFmtId="0" fontId="10" fillId="0" borderId="53" xfId="0" applyFont="1" applyBorder="1" applyAlignment="1">
      <alignment horizontal="center"/>
    </xf>
    <xf numFmtId="0" fontId="10" fillId="0" borderId="53" xfId="0" applyFont="1" applyBorder="1" applyAlignment="1">
      <alignment wrapText="1"/>
    </xf>
    <xf numFmtId="0" fontId="10" fillId="0" borderId="44" xfId="0" applyFont="1" applyBorder="1" applyAlignment="1">
      <alignment wrapText="1"/>
    </xf>
    <xf numFmtId="0" fontId="11" fillId="0" borderId="29" xfId="0" applyFont="1" applyBorder="1"/>
    <xf numFmtId="166" fontId="11" fillId="0" borderId="53" xfId="0" applyNumberFormat="1" applyFont="1" applyBorder="1"/>
    <xf numFmtId="0" fontId="11" fillId="0" borderId="53" xfId="0" applyFont="1" applyBorder="1" applyAlignment="1">
      <alignment horizontal="center"/>
    </xf>
    <xf numFmtId="0" fontId="11" fillId="0" borderId="53" xfId="0" applyFont="1" applyBorder="1"/>
    <xf numFmtId="3" fontId="3" fillId="0" borderId="11" xfId="0" applyNumberFormat="1" applyFont="1" applyBorder="1"/>
    <xf numFmtId="3" fontId="3" fillId="0" borderId="4" xfId="2" applyNumberFormat="1" applyFont="1" applyFill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6" fillId="0" borderId="3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3" fillId="3" borderId="30" xfId="0" applyNumberFormat="1" applyFont="1" applyFill="1" applyBorder="1" applyAlignment="1">
      <alignment horizontal="center"/>
    </xf>
    <xf numFmtId="3" fontId="4" fillId="0" borderId="5" xfId="4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6" fontId="4" fillId="0" borderId="27" xfId="0" applyNumberFormat="1" applyFont="1" applyBorder="1" applyAlignment="1">
      <alignment horizontal="center" wrapText="1"/>
    </xf>
    <xf numFmtId="0" fontId="4" fillId="0" borderId="27" xfId="0" applyFont="1" applyBorder="1"/>
    <xf numFmtId="2" fontId="4" fillId="0" borderId="75" xfId="0" applyNumberFormat="1" applyFont="1" applyBorder="1" applyAlignment="1">
      <alignment horizontal="center" wrapText="1"/>
    </xf>
    <xf numFmtId="0" fontId="4" fillId="0" borderId="72" xfId="0" applyFont="1" applyBorder="1" applyAlignment="1">
      <alignment horizontal="left" wrapText="1"/>
    </xf>
    <xf numFmtId="0" fontId="4" fillId="0" borderId="74" xfId="0" applyFont="1" applyBorder="1" applyAlignment="1">
      <alignment wrapText="1"/>
    </xf>
    <xf numFmtId="0" fontId="11" fillId="0" borderId="72" xfId="0" applyFont="1" applyBorder="1" applyAlignment="1">
      <alignment vertical="top" wrapText="1"/>
    </xf>
    <xf numFmtId="0" fontId="11" fillId="0" borderId="73" xfId="0" applyFont="1" applyBorder="1" applyAlignment="1">
      <alignment wrapText="1"/>
    </xf>
    <xf numFmtId="0" fontId="11" fillId="0" borderId="74" xfId="0" applyFont="1" applyBorder="1" applyAlignment="1">
      <alignment wrapText="1"/>
    </xf>
    <xf numFmtId="6" fontId="2" fillId="0" borderId="50" xfId="0" applyNumberFormat="1" applyFont="1" applyBorder="1" applyAlignment="1">
      <alignment horizontal="center" wrapText="1"/>
    </xf>
    <xf numFmtId="166" fontId="4" fillId="0" borderId="64" xfId="0" applyNumberFormat="1" applyFont="1" applyBorder="1"/>
    <xf numFmtId="6" fontId="10" fillId="0" borderId="30" xfId="0" applyNumberFormat="1" applyFont="1" applyBorder="1" applyAlignment="1">
      <alignment horizontal="center"/>
    </xf>
    <xf numFmtId="40" fontId="10" fillId="0" borderId="30" xfId="0" applyNumberFormat="1" applyFont="1" applyBorder="1" applyAlignment="1">
      <alignment horizontal="center"/>
    </xf>
    <xf numFmtId="3" fontId="8" fillId="0" borderId="48" xfId="0" applyNumberFormat="1" applyFont="1" applyBorder="1"/>
    <xf numFmtId="3" fontId="8" fillId="0" borderId="3" xfId="0" applyNumberFormat="1" applyFont="1" applyBorder="1"/>
    <xf numFmtId="0" fontId="2" fillId="5" borderId="16" xfId="0" applyFont="1" applyFill="1" applyBorder="1" applyAlignment="1">
      <alignment horizontal="center"/>
    </xf>
    <xf numFmtId="3" fontId="2" fillId="5" borderId="19" xfId="0" applyNumberFormat="1" applyFont="1" applyFill="1" applyBorder="1" applyAlignment="1">
      <alignment horizontal="center"/>
    </xf>
    <xf numFmtId="3" fontId="8" fillId="5" borderId="19" xfId="0" applyNumberFormat="1" applyFont="1" applyFill="1" applyBorder="1"/>
    <xf numFmtId="3" fontId="8" fillId="5" borderId="21" xfId="0" applyNumberFormat="1" applyFont="1" applyFill="1" applyBorder="1"/>
    <xf numFmtId="3" fontId="2" fillId="5" borderId="1" xfId="1" applyNumberFormat="1" applyFont="1" applyFill="1" applyBorder="1"/>
    <xf numFmtId="3" fontId="8" fillId="5" borderId="1" xfId="0" applyNumberFormat="1" applyFont="1" applyFill="1" applyBorder="1"/>
    <xf numFmtId="3" fontId="8" fillId="5" borderId="2" xfId="0" applyNumberFormat="1" applyFont="1" applyFill="1" applyBorder="1"/>
    <xf numFmtId="3" fontId="2" fillId="5" borderId="1" xfId="0" applyNumberFormat="1" applyFont="1" applyFill="1" applyBorder="1" applyAlignment="1">
      <alignment horizontal="center"/>
    </xf>
    <xf numFmtId="3" fontId="2" fillId="5" borderId="19" xfId="1" applyNumberFormat="1" applyFont="1" applyFill="1" applyBorder="1"/>
    <xf numFmtId="3" fontId="10" fillId="5" borderId="1" xfId="0" applyNumberFormat="1" applyFont="1" applyFill="1" applyBorder="1"/>
    <xf numFmtId="3" fontId="3" fillId="5" borderId="1" xfId="0" applyNumberFormat="1" applyFont="1" applyFill="1" applyBorder="1"/>
    <xf numFmtId="3" fontId="3" fillId="5" borderId="2" xfId="0" applyNumberFormat="1" applyFont="1" applyFill="1" applyBorder="1"/>
    <xf numFmtId="3" fontId="10" fillId="5" borderId="12" xfId="0" applyNumberFormat="1" applyFont="1" applyFill="1" applyBorder="1"/>
    <xf numFmtId="3" fontId="3" fillId="5" borderId="12" xfId="0" applyNumberFormat="1" applyFont="1" applyFill="1" applyBorder="1"/>
    <xf numFmtId="3" fontId="3" fillId="5" borderId="24" xfId="0" applyNumberFormat="1" applyFont="1" applyFill="1" applyBorder="1"/>
    <xf numFmtId="3" fontId="10" fillId="5" borderId="5" xfId="0" applyNumberFormat="1" applyFont="1" applyFill="1" applyBorder="1"/>
    <xf numFmtId="3" fontId="10" fillId="5" borderId="6" xfId="0" applyNumberFormat="1" applyFont="1" applyFill="1" applyBorder="1"/>
    <xf numFmtId="3" fontId="10" fillId="5" borderId="2" xfId="0" applyNumberFormat="1" applyFont="1" applyFill="1" applyBorder="1"/>
    <xf numFmtId="3" fontId="3" fillId="5" borderId="28" xfId="0" applyNumberFormat="1" applyFont="1" applyFill="1" applyBorder="1"/>
    <xf numFmtId="3" fontId="10" fillId="2" borderId="49" xfId="0" applyNumberFormat="1" applyFont="1" applyFill="1" applyBorder="1"/>
    <xf numFmtId="3" fontId="10" fillId="2" borderId="12" xfId="0" applyNumberFormat="1" applyFont="1" applyFill="1" applyBorder="1"/>
    <xf numFmtId="3" fontId="10" fillId="2" borderId="24" xfId="0" applyNumberFormat="1" applyFont="1" applyFill="1" applyBorder="1"/>
    <xf numFmtId="3" fontId="10" fillId="2" borderId="13" xfId="0" applyNumberFormat="1" applyFont="1" applyFill="1" applyBorder="1"/>
    <xf numFmtId="3" fontId="2" fillId="2" borderId="40" xfId="0" applyNumberFormat="1" applyFont="1" applyFill="1" applyBorder="1"/>
    <xf numFmtId="3" fontId="2" fillId="2" borderId="12" xfId="0" applyNumberFormat="1" applyFont="1" applyFill="1" applyBorder="1"/>
    <xf numFmtId="1" fontId="2" fillId="2" borderId="12" xfId="0" applyNumberFormat="1" applyFont="1" applyFill="1" applyBorder="1"/>
    <xf numFmtId="3" fontId="10" fillId="5" borderId="28" xfId="0" applyNumberFormat="1" applyFont="1" applyFill="1" applyBorder="1"/>
    <xf numFmtId="0" fontId="5" fillId="0" borderId="16" xfId="0" applyFont="1" applyBorder="1" applyAlignment="1">
      <alignment horizontal="left" wrapText="1"/>
    </xf>
    <xf numFmtId="1" fontId="2" fillId="0" borderId="16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center"/>
    </xf>
    <xf numFmtId="0" fontId="10" fillId="0" borderId="42" xfId="0" applyFont="1" applyBorder="1"/>
    <xf numFmtId="3" fontId="3" fillId="0" borderId="76" xfId="0" applyNumberFormat="1" applyFont="1" applyBorder="1"/>
    <xf numFmtId="3" fontId="3" fillId="0" borderId="77" xfId="0" applyNumberFormat="1" applyFont="1" applyBorder="1"/>
    <xf numFmtId="3" fontId="3" fillId="0" borderId="78" xfId="0" applyNumberFormat="1" applyFont="1" applyBorder="1"/>
    <xf numFmtId="3" fontId="3" fillId="0" borderId="7" xfId="0" applyNumberFormat="1" applyFont="1" applyBorder="1"/>
    <xf numFmtId="3" fontId="10" fillId="3" borderId="44" xfId="0" applyNumberFormat="1" applyFont="1" applyFill="1" applyBorder="1"/>
    <xf numFmtId="3" fontId="10" fillId="0" borderId="7" xfId="0" applyNumberFormat="1" applyFont="1" applyBorder="1"/>
    <xf numFmtId="3" fontId="3" fillId="0" borderId="1" xfId="2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left" wrapText="1"/>
    </xf>
    <xf numFmtId="3" fontId="11" fillId="0" borderId="23" xfId="0" applyNumberFormat="1" applyFont="1" applyBorder="1"/>
    <xf numFmtId="3" fontId="11" fillId="0" borderId="8" xfId="0" applyNumberFormat="1" applyFont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3" fontId="11" fillId="0" borderId="35" xfId="0" applyNumberFormat="1" applyFont="1" applyBorder="1"/>
    <xf numFmtId="3" fontId="10" fillId="0" borderId="4" xfId="0" applyNumberFormat="1" applyFont="1" applyBorder="1" applyAlignment="1">
      <alignment horizontal="center"/>
    </xf>
    <xf numFmtId="3" fontId="10" fillId="6" borderId="30" xfId="0" applyNumberFormat="1" applyFont="1" applyFill="1" applyBorder="1"/>
    <xf numFmtId="3" fontId="10" fillId="6" borderId="31" xfId="0" applyNumberFormat="1" applyFont="1" applyFill="1" applyBorder="1"/>
    <xf numFmtId="3" fontId="2" fillId="0" borderId="44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11" fillId="0" borderId="26" xfId="0" applyNumberFormat="1" applyFont="1" applyBorder="1"/>
    <xf numFmtId="3" fontId="4" fillId="0" borderId="25" xfId="1" applyNumberFormat="1" applyFont="1" applyFill="1" applyBorder="1"/>
    <xf numFmtId="3" fontId="4" fillId="0" borderId="9" xfId="0" applyNumberFormat="1" applyFont="1" applyBorder="1"/>
    <xf numFmtId="3" fontId="10" fillId="3" borderId="32" xfId="0" applyNumberFormat="1" applyFont="1" applyFill="1" applyBorder="1"/>
    <xf numFmtId="3" fontId="10" fillId="7" borderId="30" xfId="0" applyNumberFormat="1" applyFont="1" applyFill="1" applyBorder="1"/>
    <xf numFmtId="3" fontId="10" fillId="7" borderId="50" xfId="0" applyNumberFormat="1" applyFont="1" applyFill="1" applyBorder="1"/>
    <xf numFmtId="3" fontId="10" fillId="7" borderId="37" xfId="0" applyNumberFormat="1" applyFont="1" applyFill="1" applyBorder="1"/>
    <xf numFmtId="3" fontId="10" fillId="7" borderId="31" xfId="0" applyNumberFormat="1" applyFont="1" applyFill="1" applyBorder="1"/>
    <xf numFmtId="3" fontId="10" fillId="7" borderId="32" xfId="0" applyNumberFormat="1" applyFont="1" applyFill="1" applyBorder="1"/>
    <xf numFmtId="3" fontId="2" fillId="5" borderId="5" xfId="0" applyNumberFormat="1" applyFont="1" applyFill="1" applyBorder="1" applyAlignment="1">
      <alignment horizontal="center"/>
    </xf>
    <xf numFmtId="3" fontId="8" fillId="5" borderId="5" xfId="0" applyNumberFormat="1" applyFont="1" applyFill="1" applyBorder="1"/>
    <xf numFmtId="3" fontId="8" fillId="5" borderId="6" xfId="0" applyNumberFormat="1" applyFont="1" applyFill="1" applyBorder="1"/>
    <xf numFmtId="3" fontId="8" fillId="0" borderId="5" xfId="0" applyNumberFormat="1" applyFont="1" applyBorder="1"/>
    <xf numFmtId="3" fontId="8" fillId="0" borderId="34" xfId="0" applyNumberFormat="1" applyFont="1" applyBorder="1"/>
    <xf numFmtId="3" fontId="8" fillId="0" borderId="6" xfId="0" applyNumberFormat="1" applyFont="1" applyBorder="1"/>
    <xf numFmtId="3" fontId="8" fillId="0" borderId="23" xfId="0" applyNumberFormat="1" applyFont="1" applyBorder="1"/>
    <xf numFmtId="0" fontId="10" fillId="0" borderId="28" xfId="0" applyFont="1" applyBorder="1"/>
    <xf numFmtId="0" fontId="10" fillId="0" borderId="35" xfId="0" applyFont="1" applyBorder="1"/>
    <xf numFmtId="0" fontId="10" fillId="7" borderId="30" xfId="0" applyFont="1" applyFill="1" applyBorder="1"/>
    <xf numFmtId="3" fontId="2" fillId="0" borderId="48" xfId="0" applyNumberFormat="1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4" borderId="30" xfId="0" applyNumberFormat="1" applyFont="1" applyFill="1" applyBorder="1"/>
    <xf numFmtId="3" fontId="10" fillId="4" borderId="30" xfId="0" applyNumberFormat="1" applyFont="1" applyFill="1" applyBorder="1" applyAlignment="1">
      <alignment horizontal="center"/>
    </xf>
    <xf numFmtId="3" fontId="2" fillId="0" borderId="6" xfId="0" applyNumberFormat="1" applyFont="1" applyBorder="1"/>
    <xf numFmtId="3" fontId="3" fillId="0" borderId="26" xfId="0" applyNumberFormat="1" applyFont="1" applyBorder="1"/>
    <xf numFmtId="3" fontId="3" fillId="0" borderId="47" xfId="0" applyNumberFormat="1" applyFont="1" applyBorder="1"/>
    <xf numFmtId="3" fontId="3" fillId="0" borderId="55" xfId="0" applyNumberFormat="1" applyFont="1" applyBorder="1"/>
    <xf numFmtId="3" fontId="10" fillId="0" borderId="58" xfId="0" applyNumberFormat="1" applyFont="1" applyBorder="1" applyAlignment="1">
      <alignment horizontal="center"/>
    </xf>
    <xf numFmtId="3" fontId="10" fillId="0" borderId="59" xfId="0" applyNumberFormat="1" applyFont="1" applyBorder="1"/>
    <xf numFmtId="3" fontId="2" fillId="0" borderId="20" xfId="0" applyNumberFormat="1" applyFont="1" applyBorder="1"/>
    <xf numFmtId="3" fontId="10" fillId="0" borderId="20" xfId="0" applyNumberFormat="1" applyFont="1" applyBorder="1"/>
    <xf numFmtId="3" fontId="2" fillId="0" borderId="0" xfId="0" applyNumberFormat="1" applyFont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3" fillId="0" borderId="57" xfId="0" applyNumberFormat="1" applyFont="1" applyBorder="1"/>
    <xf numFmtId="3" fontId="2" fillId="8" borderId="30" xfId="0" applyNumberFormat="1" applyFont="1" applyFill="1" applyBorder="1" applyAlignment="1">
      <alignment horizontal="center"/>
    </xf>
    <xf numFmtId="3" fontId="10" fillId="8" borderId="30" xfId="0" applyNumberFormat="1" applyFont="1" applyFill="1" applyBorder="1"/>
    <xf numFmtId="3" fontId="10" fillId="8" borderId="30" xfId="0" applyNumberFormat="1" applyFont="1" applyFill="1" applyBorder="1" applyAlignment="1">
      <alignment horizontal="center"/>
    </xf>
    <xf numFmtId="3" fontId="10" fillId="8" borderId="50" xfId="0" applyNumberFormat="1" applyFont="1" applyFill="1" applyBorder="1"/>
    <xf numFmtId="3" fontId="10" fillId="8" borderId="44" xfId="0" applyNumberFormat="1" applyFont="1" applyFill="1" applyBorder="1"/>
    <xf numFmtId="3" fontId="2" fillId="0" borderId="19" xfId="4" applyNumberFormat="1" applyFont="1" applyFill="1" applyBorder="1" applyAlignment="1">
      <alignment horizontal="center"/>
    </xf>
    <xf numFmtId="3" fontId="6" fillId="0" borderId="33" xfId="0" applyNumberFormat="1" applyFont="1" applyBorder="1"/>
    <xf numFmtId="3" fontId="10" fillId="8" borderId="31" xfId="0" applyNumberFormat="1" applyFont="1" applyFill="1" applyBorder="1"/>
    <xf numFmtId="3" fontId="3" fillId="0" borderId="6" xfId="0" applyNumberFormat="1" applyFont="1" applyBorder="1"/>
    <xf numFmtId="3" fontId="10" fillId="0" borderId="36" xfId="0" applyNumberFormat="1" applyFont="1" applyBorder="1"/>
    <xf numFmtId="3" fontId="10" fillId="8" borderId="37" xfId="0" applyNumberFormat="1" applyFont="1" applyFill="1" applyBorder="1"/>
    <xf numFmtId="3" fontId="3" fillId="0" borderId="34" xfId="0" applyNumberFormat="1" applyFont="1" applyBorder="1"/>
    <xf numFmtId="3" fontId="3" fillId="0" borderId="42" xfId="0" applyNumberFormat="1" applyFont="1" applyBorder="1"/>
    <xf numFmtId="3" fontId="3" fillId="0" borderId="9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wrapText="1"/>
    </xf>
    <xf numFmtId="3" fontId="3" fillId="0" borderId="5" xfId="2" applyNumberFormat="1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0" fillId="8" borderId="30" xfId="0" applyFont="1" applyFill="1" applyBorder="1"/>
    <xf numFmtId="3" fontId="10" fillId="0" borderId="38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horizontal="center" wrapText="1"/>
    </xf>
    <xf numFmtId="3" fontId="10" fillId="0" borderId="33" xfId="0" applyNumberFormat="1" applyFont="1" applyBorder="1" applyAlignment="1">
      <alignment wrapText="1"/>
    </xf>
    <xf numFmtId="3" fontId="10" fillId="0" borderId="5" xfId="0" applyNumberFormat="1" applyFont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2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horizontal="center"/>
    </xf>
    <xf numFmtId="2" fontId="3" fillId="0" borderId="16" xfId="2" applyNumberFormat="1" applyFont="1" applyFill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2" fontId="4" fillId="0" borderId="8" xfId="3" applyNumberFormat="1" applyFont="1" applyFill="1" applyBorder="1" applyAlignment="1">
      <alignment horizontal="left"/>
    </xf>
    <xf numFmtId="2" fontId="4" fillId="0" borderId="1" xfId="2" applyNumberFormat="1" applyFont="1" applyFill="1" applyBorder="1" applyAlignment="1">
      <alignment horizontal="center"/>
    </xf>
    <xf numFmtId="2" fontId="4" fillId="0" borderId="8" xfId="2" applyNumberFormat="1" applyFont="1" applyFill="1" applyBorder="1" applyAlignment="1">
      <alignment horizontal="left"/>
    </xf>
    <xf numFmtId="2" fontId="4" fillId="0" borderId="8" xfId="2" applyNumberFormat="1" applyFont="1" applyFill="1" applyBorder="1" applyAlignment="1"/>
    <xf numFmtId="2" fontId="4" fillId="0" borderId="8" xfId="2" applyNumberFormat="1" applyFont="1" applyFill="1" applyBorder="1" applyAlignment="1">
      <alignment horizontal="left" wrapText="1"/>
    </xf>
    <xf numFmtId="2" fontId="4" fillId="0" borderId="5" xfId="2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33" xfId="2" applyNumberFormat="1" applyFont="1" applyFill="1" applyBorder="1" applyAlignment="1">
      <alignment horizontal="left"/>
    </xf>
    <xf numFmtId="2" fontId="6" fillId="0" borderId="8" xfId="0" applyNumberFormat="1" applyFont="1" applyBorder="1"/>
    <xf numFmtId="2" fontId="11" fillId="0" borderId="1" xfId="0" applyNumberFormat="1" applyFont="1" applyBorder="1"/>
    <xf numFmtId="2" fontId="11" fillId="0" borderId="1" xfId="0" applyNumberFormat="1" applyFont="1" applyBorder="1" applyAlignment="1">
      <alignment horizontal="center"/>
    </xf>
    <xf numFmtId="2" fontId="6" fillId="0" borderId="38" xfId="0" applyNumberFormat="1" applyFont="1" applyBorder="1"/>
    <xf numFmtId="2" fontId="11" fillId="0" borderId="4" xfId="0" applyNumberFormat="1" applyFont="1" applyBorder="1"/>
    <xf numFmtId="2" fontId="11" fillId="0" borderId="4" xfId="0" applyNumberFormat="1" applyFont="1" applyBorder="1" applyAlignment="1">
      <alignment horizontal="center"/>
    </xf>
    <xf numFmtId="2" fontId="10" fillId="3" borderId="30" xfId="0" applyNumberFormat="1" applyFont="1" applyFill="1" applyBorder="1"/>
    <xf numFmtId="2" fontId="10" fillId="3" borderId="30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6" fillId="0" borderId="1" xfId="2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 wrapText="1"/>
    </xf>
    <xf numFmtId="2" fontId="4" fillId="0" borderId="8" xfId="0" applyNumberFormat="1" applyFont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3" fontId="10" fillId="0" borderId="52" xfId="0" applyNumberFormat="1" applyFont="1" applyBorder="1" applyAlignment="1">
      <alignment horizontal="center"/>
    </xf>
    <xf numFmtId="3" fontId="10" fillId="0" borderId="39" xfId="0" applyNumberFormat="1" applyFont="1" applyBorder="1"/>
    <xf numFmtId="0" fontId="11" fillId="0" borderId="11" xfId="0" applyFont="1" applyBorder="1" applyAlignment="1">
      <alignment horizontal="center"/>
    </xf>
    <xf numFmtId="0" fontId="11" fillId="0" borderId="42" xfId="0" applyFont="1" applyBorder="1"/>
    <xf numFmtId="3" fontId="3" fillId="0" borderId="5" xfId="0" applyNumberFormat="1" applyFont="1" applyBorder="1" applyAlignment="1">
      <alignment horizontal="center"/>
    </xf>
    <xf numFmtId="0" fontId="11" fillId="0" borderId="3" xfId="0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3" fillId="0" borderId="8" xfId="0" applyNumberFormat="1" applyFont="1" applyBorder="1"/>
    <xf numFmtId="3" fontId="3" fillId="3" borderId="37" xfId="0" applyNumberFormat="1" applyFont="1" applyFill="1" applyBorder="1" applyAlignment="1">
      <alignment horizontal="left"/>
    </xf>
    <xf numFmtId="0" fontId="10" fillId="7" borderId="37" xfId="0" applyFont="1" applyFill="1" applyBorder="1"/>
    <xf numFmtId="3" fontId="3" fillId="0" borderId="16" xfId="0" applyNumberFormat="1" applyFont="1" applyBorder="1" applyAlignment="1">
      <alignment horizontal="left" wrapText="1"/>
    </xf>
    <xf numFmtId="2" fontId="3" fillId="0" borderId="16" xfId="0" applyNumberFormat="1" applyFont="1" applyBorder="1" applyAlignment="1">
      <alignment horizontal="left" wrapText="1"/>
    </xf>
    <xf numFmtId="2" fontId="3" fillId="3" borderId="37" xfId="0" applyNumberFormat="1" applyFont="1" applyFill="1" applyBorder="1" applyAlignment="1">
      <alignment horizontal="left"/>
    </xf>
    <xf numFmtId="3" fontId="5" fillId="0" borderId="33" xfId="0" applyNumberFormat="1" applyFont="1" applyBorder="1" applyAlignment="1">
      <alignment horizontal="left"/>
    </xf>
    <xf numFmtId="0" fontId="5" fillId="0" borderId="33" xfId="0" applyFont="1" applyBorder="1" applyAlignment="1">
      <alignment horizontal="left"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8" xfId="0" applyNumberFormat="1" applyFont="1" applyBorder="1" applyAlignment="1">
      <alignment wrapText="1"/>
    </xf>
    <xf numFmtId="3" fontId="6" fillId="0" borderId="4" xfId="2" applyNumberFormat="1" applyFont="1" applyFill="1" applyBorder="1" applyAlignment="1">
      <alignment horizontal="center" wrapText="1"/>
    </xf>
    <xf numFmtId="3" fontId="6" fillId="0" borderId="4" xfId="0" applyNumberFormat="1" applyFont="1" applyBorder="1"/>
    <xf numFmtId="3" fontId="6" fillId="0" borderId="25" xfId="0" applyNumberFormat="1" applyFont="1" applyBorder="1"/>
    <xf numFmtId="3" fontId="6" fillId="0" borderId="28" xfId="2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wrapText="1"/>
    </xf>
    <xf numFmtId="3" fontId="11" fillId="0" borderId="38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right"/>
    </xf>
    <xf numFmtId="3" fontId="11" fillId="0" borderId="42" xfId="0" applyNumberFormat="1" applyFont="1" applyBorder="1" applyAlignment="1">
      <alignment wrapText="1"/>
    </xf>
    <xf numFmtId="3" fontId="11" fillId="0" borderId="2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right"/>
    </xf>
    <xf numFmtId="3" fontId="6" fillId="0" borderId="2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3" fontId="11" fillId="0" borderId="7" xfId="0" applyNumberFormat="1" applyFont="1" applyBorder="1"/>
    <xf numFmtId="3" fontId="6" fillId="0" borderId="28" xfId="0" applyNumberFormat="1" applyFont="1" applyBorder="1"/>
    <xf numFmtId="3" fontId="6" fillId="0" borderId="35" xfId="0" applyNumberFormat="1" applyFont="1" applyBorder="1"/>
    <xf numFmtId="3" fontId="10" fillId="0" borderId="1" xfId="0" applyNumberFormat="1" applyFont="1" applyBorder="1" applyAlignment="1">
      <alignment wrapText="1"/>
    </xf>
    <xf numFmtId="3" fontId="6" fillId="0" borderId="1" xfId="2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9" xfId="0" applyNumberFormat="1" applyFont="1" applyBorder="1" applyAlignment="1">
      <alignment horizontal="right"/>
    </xf>
    <xf numFmtId="3" fontId="6" fillId="0" borderId="1" xfId="2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wrapText="1"/>
    </xf>
    <xf numFmtId="3" fontId="11" fillId="0" borderId="33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right"/>
    </xf>
    <xf numFmtId="3" fontId="6" fillId="0" borderId="5" xfId="2" applyNumberFormat="1" applyFont="1" applyFill="1" applyBorder="1" applyAlignment="1">
      <alignment horizontal="center" wrapText="1"/>
    </xf>
    <xf numFmtId="3" fontId="6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6" fillId="0" borderId="23" xfId="0" applyNumberFormat="1" applyFont="1" applyBorder="1"/>
    <xf numFmtId="3" fontId="11" fillId="0" borderId="5" xfId="0" applyNumberFormat="1" applyFont="1" applyBorder="1" applyAlignment="1">
      <alignment wrapText="1"/>
    </xf>
    <xf numFmtId="3" fontId="3" fillId="4" borderId="37" xfId="0" applyNumberFormat="1" applyFont="1" applyFill="1" applyBorder="1"/>
    <xf numFmtId="3" fontId="3" fillId="4" borderId="30" xfId="0" applyNumberFormat="1" applyFont="1" applyFill="1" applyBorder="1" applyAlignment="1">
      <alignment horizontal="center"/>
    </xf>
    <xf numFmtId="3" fontId="3" fillId="4" borderId="30" xfId="0" applyNumberFormat="1" applyFont="1" applyFill="1" applyBorder="1"/>
    <xf numFmtId="3" fontId="10" fillId="4" borderId="31" xfId="0" applyNumberFormat="1" applyFont="1" applyFill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" fontId="12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" fontId="10" fillId="0" borderId="1" xfId="0" applyNumberFormat="1" applyFont="1" applyBorder="1"/>
    <xf numFmtId="3" fontId="6" fillId="0" borderId="38" xfId="0" applyNumberFormat="1" applyFont="1" applyBorder="1" applyAlignment="1">
      <alignment wrapText="1"/>
    </xf>
    <xf numFmtId="43" fontId="12" fillId="0" borderId="8" xfId="0" applyNumberFormat="1" applyFont="1" applyBorder="1" applyAlignment="1">
      <alignment horizontal="left"/>
    </xf>
    <xf numFmtId="3" fontId="6" fillId="0" borderId="1" xfId="1" applyNumberFormat="1" applyFont="1" applyFill="1" applyBorder="1"/>
    <xf numFmtId="3" fontId="16" fillId="0" borderId="1" xfId="1" applyNumberFormat="1" applyFont="1" applyFill="1" applyBorder="1"/>
    <xf numFmtId="0" fontId="11" fillId="0" borderId="12" xfId="0" applyFont="1" applyBorder="1"/>
    <xf numFmtId="41" fontId="4" fillId="0" borderId="4" xfId="1" applyNumberFormat="1" applyFont="1" applyFill="1" applyBorder="1"/>
    <xf numFmtId="0" fontId="11" fillId="0" borderId="4" xfId="0" applyFont="1" applyBorder="1"/>
    <xf numFmtId="0" fontId="11" fillId="0" borderId="25" xfId="0" applyFont="1" applyBorder="1"/>
    <xf numFmtId="0" fontId="4" fillId="0" borderId="33" xfId="0" applyFont="1" applyBorder="1" applyAlignment="1">
      <alignment horizontal="left"/>
    </xf>
    <xf numFmtId="41" fontId="4" fillId="0" borderId="5" xfId="1" applyNumberFormat="1" applyFont="1" applyFill="1" applyBorder="1"/>
    <xf numFmtId="0" fontId="11" fillId="0" borderId="5" xfId="0" applyFont="1" applyBorder="1"/>
    <xf numFmtId="0" fontId="11" fillId="0" borderId="23" xfId="0" applyFont="1" applyBorder="1"/>
    <xf numFmtId="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10" fillId="9" borderId="37" xfId="0" applyNumberFormat="1" applyFont="1" applyFill="1" applyBorder="1" applyAlignment="1">
      <alignment wrapText="1"/>
    </xf>
    <xf numFmtId="3" fontId="10" fillId="9" borderId="30" xfId="0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right"/>
    </xf>
    <xf numFmtId="3" fontId="3" fillId="9" borderId="30" xfId="2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center"/>
    </xf>
    <xf numFmtId="3" fontId="3" fillId="9" borderId="31" xfId="0" applyNumberFormat="1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 wrapText="1"/>
    </xf>
    <xf numFmtId="3" fontId="3" fillId="9" borderId="31" xfId="0" applyNumberFormat="1" applyFont="1" applyFill="1" applyBorder="1" applyAlignment="1">
      <alignment horizontal="right"/>
    </xf>
    <xf numFmtId="3" fontId="10" fillId="9" borderId="30" xfId="0" applyNumberFormat="1" applyFont="1" applyFill="1" applyBorder="1" applyAlignment="1">
      <alignment wrapText="1"/>
    </xf>
    <xf numFmtId="3" fontId="2" fillId="9" borderId="37" xfId="0" applyNumberFormat="1" applyFont="1" applyFill="1" applyBorder="1"/>
    <xf numFmtId="3" fontId="2" fillId="9" borderId="30" xfId="0" applyNumberFormat="1" applyFont="1" applyFill="1" applyBorder="1" applyAlignment="1">
      <alignment horizontal="center"/>
    </xf>
    <xf numFmtId="3" fontId="2" fillId="9" borderId="30" xfId="0" applyNumberFormat="1" applyFont="1" applyFill="1" applyBorder="1"/>
    <xf numFmtId="3" fontId="10" fillId="9" borderId="30" xfId="0" applyNumberFormat="1" applyFont="1" applyFill="1" applyBorder="1"/>
    <xf numFmtId="3" fontId="10" fillId="9" borderId="31" xfId="0" applyNumberFormat="1" applyFont="1" applyFill="1" applyBorder="1"/>
    <xf numFmtId="3" fontId="10" fillId="9" borderId="44" xfId="0" applyNumberFormat="1" applyFont="1" applyFill="1" applyBorder="1"/>
    <xf numFmtId="3" fontId="2" fillId="9" borderId="37" xfId="0" applyNumberFormat="1" applyFont="1" applyFill="1" applyBorder="1" applyAlignment="1">
      <alignment horizontal="left"/>
    </xf>
    <xf numFmtId="3" fontId="2" fillId="9" borderId="30" xfId="0" applyNumberFormat="1" applyFont="1" applyFill="1" applyBorder="1" applyAlignment="1">
      <alignment horizontal="left"/>
    </xf>
    <xf numFmtId="3" fontId="2" fillId="9" borderId="30" xfId="1" applyNumberFormat="1" applyFont="1" applyFill="1" applyBorder="1"/>
    <xf numFmtId="3" fontId="2" fillId="9" borderId="31" xfId="1" applyNumberFormat="1" applyFont="1" applyFill="1" applyBorder="1"/>
    <xf numFmtId="0" fontId="11" fillId="0" borderId="28" xfId="0" applyFont="1" applyBorder="1"/>
    <xf numFmtId="0" fontId="11" fillId="0" borderId="35" xfId="0" applyFont="1" applyBorder="1"/>
    <xf numFmtId="0" fontId="6" fillId="0" borderId="4" xfId="0" applyFont="1" applyBorder="1" applyAlignment="1">
      <alignment horizontal="center"/>
    </xf>
    <xf numFmtId="0" fontId="2" fillId="9" borderId="30" xfId="0" applyFont="1" applyFill="1" applyBorder="1" applyAlignment="1">
      <alignment horizontal="center"/>
    </xf>
    <xf numFmtId="3" fontId="10" fillId="9" borderId="30" xfId="0" applyNumberFormat="1" applyFont="1" applyFill="1" applyBorder="1" applyAlignment="1">
      <alignment horizontal="center"/>
    </xf>
    <xf numFmtId="3" fontId="11" fillId="0" borderId="42" xfId="0" applyNumberFormat="1" applyFont="1" applyBorder="1"/>
    <xf numFmtId="3" fontId="6" fillId="0" borderId="38" xfId="0" applyNumberFormat="1" applyFont="1" applyBorder="1" applyAlignment="1">
      <alignment horizontal="left" wrapText="1"/>
    </xf>
    <xf numFmtId="1" fontId="2" fillId="9" borderId="30" xfId="0" applyNumberFormat="1" applyFont="1" applyFill="1" applyBorder="1"/>
    <xf numFmtId="3" fontId="2" fillId="0" borderId="33" xfId="2" applyNumberFormat="1" applyFont="1" applyFill="1" applyBorder="1" applyAlignment="1">
      <alignment horizontal="left"/>
    </xf>
    <xf numFmtId="3" fontId="4" fillId="0" borderId="5" xfId="2" applyNumberFormat="1" applyFont="1" applyFill="1" applyBorder="1" applyAlignment="1">
      <alignment horizontal="center"/>
    </xf>
    <xf numFmtId="3" fontId="4" fillId="0" borderId="5" xfId="1" applyNumberFormat="1" applyFont="1" applyFill="1" applyBorder="1"/>
    <xf numFmtId="3" fontId="2" fillId="9" borderId="37" xfId="2" applyNumberFormat="1" applyFont="1" applyFill="1" applyBorder="1" applyAlignment="1">
      <alignment horizontal="left"/>
    </xf>
    <xf numFmtId="3" fontId="4" fillId="9" borderId="30" xfId="2" applyNumberFormat="1" applyFont="1" applyFill="1" applyBorder="1" applyAlignment="1">
      <alignment horizontal="center"/>
    </xf>
    <xf numFmtId="3" fontId="4" fillId="9" borderId="30" xfId="0" applyNumberFormat="1" applyFont="1" applyFill="1" applyBorder="1" applyAlignment="1">
      <alignment horizontal="center"/>
    </xf>
    <xf numFmtId="1" fontId="4" fillId="9" borderId="30" xfId="2" applyNumberFormat="1" applyFont="1" applyFill="1" applyBorder="1" applyAlignment="1">
      <alignment horizontal="center"/>
    </xf>
    <xf numFmtId="3" fontId="4" fillId="9" borderId="30" xfId="0" applyNumberFormat="1" applyFont="1" applyFill="1" applyBorder="1" applyAlignment="1">
      <alignment horizontal="left"/>
    </xf>
    <xf numFmtId="3" fontId="4" fillId="9" borderId="30" xfId="1" applyNumberFormat="1" applyFont="1" applyFill="1" applyBorder="1"/>
    <xf numFmtId="3" fontId="4" fillId="9" borderId="31" xfId="1" applyNumberFormat="1" applyFont="1" applyFill="1" applyBorder="1"/>
    <xf numFmtId="3" fontId="4" fillId="0" borderId="1" xfId="0" applyNumberFormat="1" applyFont="1" applyBorder="1"/>
    <xf numFmtId="3" fontId="11" fillId="9" borderId="30" xfId="0" applyNumberFormat="1" applyFont="1" applyFill="1" applyBorder="1"/>
    <xf numFmtId="3" fontId="10" fillId="6" borderId="37" xfId="0" applyNumberFormat="1" applyFont="1" applyFill="1" applyBorder="1" applyAlignment="1">
      <alignment horizontal="left"/>
    </xf>
    <xf numFmtId="1" fontId="10" fillId="6" borderId="30" xfId="0" applyNumberFormat="1" applyFont="1" applyFill="1" applyBorder="1"/>
    <xf numFmtId="3" fontId="4" fillId="0" borderId="33" xfId="2" applyNumberFormat="1" applyFont="1" applyFill="1" applyBorder="1" applyAlignment="1">
      <alignment horizontal="left"/>
    </xf>
    <xf numFmtId="3" fontId="4" fillId="0" borderId="23" xfId="1" applyNumberFormat="1" applyFont="1" applyFill="1" applyBorder="1"/>
    <xf numFmtId="3" fontId="3" fillId="0" borderId="33" xfId="0" applyNumberFormat="1" applyFont="1" applyBorder="1" applyAlignment="1">
      <alignment horizontal="left" wrapText="1"/>
    </xf>
    <xf numFmtId="1" fontId="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left"/>
    </xf>
    <xf numFmtId="2" fontId="2" fillId="0" borderId="8" xfId="2" applyNumberFormat="1" applyFont="1" applyFill="1" applyBorder="1" applyAlignment="1">
      <alignment horizontal="left"/>
    </xf>
    <xf numFmtId="2" fontId="4" fillId="0" borderId="0" xfId="0" applyNumberFormat="1" applyFont="1"/>
    <xf numFmtId="2" fontId="2" fillId="0" borderId="0" xfId="0" applyNumberFormat="1" applyFont="1"/>
    <xf numFmtId="2" fontId="6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horizontal="center"/>
    </xf>
    <xf numFmtId="1" fontId="4" fillId="0" borderId="0" xfId="0" applyNumberFormat="1" applyFont="1"/>
    <xf numFmtId="3" fontId="16" fillId="0" borderId="1" xfId="0" applyNumberFormat="1" applyFont="1" applyBorder="1"/>
    <xf numFmtId="3" fontId="11" fillId="0" borderId="1" xfId="1" applyNumberFormat="1" applyFont="1" applyFill="1" applyBorder="1"/>
    <xf numFmtId="2" fontId="6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1" xfId="2" applyNumberFormat="1" applyFont="1" applyFill="1" applyBorder="1" applyAlignment="1">
      <alignment horizontal="center"/>
    </xf>
    <xf numFmtId="2" fontId="5" fillId="0" borderId="33" xfId="0" applyNumberFormat="1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3" fontId="2" fillId="0" borderId="5" xfId="4" applyNumberFormat="1" applyFont="1" applyFill="1" applyBorder="1" applyAlignment="1">
      <alignment horizontal="center"/>
    </xf>
    <xf numFmtId="2" fontId="2" fillId="0" borderId="5" xfId="4" applyNumberFormat="1" applyFont="1" applyFill="1" applyBorder="1" applyAlignment="1">
      <alignment horizontal="left"/>
    </xf>
    <xf numFmtId="2" fontId="2" fillId="0" borderId="5" xfId="2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left" wrapText="1"/>
    </xf>
    <xf numFmtId="3" fontId="4" fillId="0" borderId="5" xfId="0" applyNumberFormat="1" applyFont="1" applyBorder="1"/>
    <xf numFmtId="3" fontId="4" fillId="0" borderId="23" xfId="0" applyNumberFormat="1" applyFont="1" applyBorder="1"/>
    <xf numFmtId="2" fontId="2" fillId="9" borderId="37" xfId="2" applyNumberFormat="1" applyFont="1" applyFill="1" applyBorder="1" applyAlignment="1">
      <alignment horizontal="left"/>
    </xf>
    <xf numFmtId="1" fontId="2" fillId="9" borderId="30" xfId="2" applyNumberFormat="1" applyFont="1" applyFill="1" applyBorder="1" applyAlignment="1">
      <alignment horizontal="center"/>
    </xf>
    <xf numFmtId="2" fontId="2" fillId="9" borderId="30" xfId="2" applyNumberFormat="1" applyFont="1" applyFill="1" applyBorder="1" applyAlignment="1">
      <alignment horizontal="center"/>
    </xf>
    <xf numFmtId="2" fontId="2" fillId="9" borderId="30" xfId="0" applyNumberFormat="1" applyFont="1" applyFill="1" applyBorder="1" applyAlignment="1">
      <alignment horizontal="left" wrapText="1"/>
    </xf>
    <xf numFmtId="2" fontId="2" fillId="9" borderId="30" xfId="0" applyNumberFormat="1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2" fontId="10" fillId="0" borderId="0" xfId="0" applyNumberFormat="1" applyFont="1"/>
    <xf numFmtId="2" fontId="10" fillId="10" borderId="37" xfId="0" applyNumberFormat="1" applyFont="1" applyFill="1" applyBorder="1"/>
    <xf numFmtId="1" fontId="10" fillId="10" borderId="30" xfId="0" applyNumberFormat="1" applyFont="1" applyFill="1" applyBorder="1"/>
    <xf numFmtId="2" fontId="10" fillId="10" borderId="30" xfId="0" applyNumberFormat="1" applyFont="1" applyFill="1" applyBorder="1"/>
    <xf numFmtId="3" fontId="10" fillId="10" borderId="30" xfId="0" applyNumberFormat="1" applyFont="1" applyFill="1" applyBorder="1"/>
    <xf numFmtId="2" fontId="10" fillId="10" borderId="30" xfId="0" applyNumberFormat="1" applyFont="1" applyFill="1" applyBorder="1" applyAlignment="1">
      <alignment horizontal="center"/>
    </xf>
    <xf numFmtId="3" fontId="3" fillId="10" borderId="30" xfId="0" applyNumberFormat="1" applyFont="1" applyFill="1" applyBorder="1"/>
    <xf numFmtId="3" fontId="3" fillId="10" borderId="31" xfId="0" applyNumberFormat="1" applyFont="1" applyFill="1" applyBorder="1"/>
    <xf numFmtId="2" fontId="6" fillId="0" borderId="42" xfId="0" applyNumberFormat="1" applyFont="1" applyBorder="1" applyAlignment="1">
      <alignment horizontal="left"/>
    </xf>
    <xf numFmtId="2" fontId="11" fillId="0" borderId="28" xfId="0" applyNumberFormat="1" applyFont="1" applyBorder="1"/>
    <xf numFmtId="2" fontId="11" fillId="0" borderId="28" xfId="0" applyNumberFormat="1" applyFont="1" applyBorder="1" applyAlignment="1">
      <alignment horizontal="center"/>
    </xf>
    <xf numFmtId="2" fontId="6" fillId="0" borderId="42" xfId="0" applyNumberFormat="1" applyFont="1" applyBorder="1"/>
    <xf numFmtId="2" fontId="2" fillId="9" borderId="37" xfId="0" applyNumberFormat="1" applyFont="1" applyFill="1" applyBorder="1"/>
    <xf numFmtId="2" fontId="2" fillId="9" borderId="30" xfId="0" applyNumberFormat="1" applyFont="1" applyFill="1" applyBorder="1"/>
    <xf numFmtId="2" fontId="10" fillId="9" borderId="30" xfId="0" applyNumberFormat="1" applyFont="1" applyFill="1" applyBorder="1" applyAlignment="1">
      <alignment horizontal="center"/>
    </xf>
    <xf numFmtId="3" fontId="6" fillId="0" borderId="47" xfId="0" applyNumberFormat="1" applyFont="1" applyBorder="1"/>
    <xf numFmtId="3" fontId="6" fillId="0" borderId="77" xfId="0" applyNumberFormat="1" applyFont="1" applyBorder="1"/>
    <xf numFmtId="3" fontId="11" fillId="0" borderId="77" xfId="0" applyNumberFormat="1" applyFont="1" applyBorder="1"/>
    <xf numFmtId="3" fontId="3" fillId="9" borderId="29" xfId="0" applyNumberFormat="1" applyFont="1" applyFill="1" applyBorder="1"/>
    <xf numFmtId="3" fontId="3" fillId="9" borderId="30" xfId="0" applyNumberFormat="1" applyFont="1" applyFill="1" applyBorder="1"/>
    <xf numFmtId="3" fontId="3" fillId="9" borderId="50" xfId="0" applyNumberFormat="1" applyFont="1" applyFill="1" applyBorder="1"/>
    <xf numFmtId="3" fontId="3" fillId="9" borderId="44" xfId="0" applyNumberFormat="1" applyFont="1" applyFill="1" applyBorder="1"/>
    <xf numFmtId="3" fontId="2" fillId="9" borderId="29" xfId="0" applyNumberFormat="1" applyFont="1" applyFill="1" applyBorder="1"/>
    <xf numFmtId="3" fontId="10" fillId="9" borderId="50" xfId="0" applyNumberFormat="1" applyFont="1" applyFill="1" applyBorder="1"/>
    <xf numFmtId="3" fontId="10" fillId="3" borderId="50" xfId="0" applyNumberFormat="1" applyFont="1" applyFill="1" applyBorder="1" applyAlignment="1">
      <alignment horizontal="center"/>
    </xf>
    <xf numFmtId="3" fontId="2" fillId="7" borderId="30" xfId="0" applyNumberFormat="1" applyFont="1" applyFill="1" applyBorder="1" applyAlignment="1">
      <alignment horizontal="center"/>
    </xf>
    <xf numFmtId="3" fontId="10" fillId="7" borderId="30" xfId="0" applyNumberFormat="1" applyFont="1" applyFill="1" applyBorder="1" applyAlignment="1">
      <alignment horizontal="center"/>
    </xf>
    <xf numFmtId="3" fontId="3" fillId="9" borderId="37" xfId="0" applyNumberFormat="1" applyFont="1" applyFill="1" applyBorder="1"/>
    <xf numFmtId="3" fontId="11" fillId="9" borderId="30" xfId="0" applyNumberFormat="1" applyFont="1" applyFill="1" applyBorder="1" applyAlignment="1">
      <alignment horizontal="center"/>
    </xf>
    <xf numFmtId="3" fontId="3" fillId="9" borderId="31" xfId="0" applyNumberFormat="1" applyFont="1" applyFill="1" applyBorder="1"/>
    <xf numFmtId="3" fontId="3" fillId="9" borderId="32" xfId="0" applyNumberFormat="1" applyFont="1" applyFill="1" applyBorder="1"/>
    <xf numFmtId="3" fontId="6" fillId="0" borderId="17" xfId="0" applyNumberFormat="1" applyFont="1" applyBorder="1"/>
    <xf numFmtId="3" fontId="2" fillId="0" borderId="16" xfId="0" applyNumberFormat="1" applyFont="1" applyBorder="1"/>
    <xf numFmtId="3" fontId="2" fillId="0" borderId="18" xfId="0" applyNumberFormat="1" applyFont="1" applyBorder="1"/>
    <xf numFmtId="3" fontId="10" fillId="0" borderId="78" xfId="0" applyNumberFormat="1" applyFont="1" applyBorder="1"/>
    <xf numFmtId="3" fontId="10" fillId="0" borderId="7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43" xfId="0" applyNumberFormat="1" applyFont="1" applyBorder="1"/>
    <xf numFmtId="3" fontId="11" fillId="0" borderId="61" xfId="0" applyNumberFormat="1" applyFont="1" applyBorder="1"/>
    <xf numFmtId="3" fontId="10" fillId="7" borderId="53" xfId="0" applyNumberFormat="1" applyFont="1" applyFill="1" applyBorder="1"/>
    <xf numFmtId="1" fontId="10" fillId="7" borderId="53" xfId="0" applyNumberFormat="1" applyFont="1" applyFill="1" applyBorder="1"/>
    <xf numFmtId="0" fontId="10" fillId="9" borderId="16" xfId="0" applyFont="1" applyFill="1" applyBorder="1" applyAlignment="1">
      <alignment horizontal="center"/>
    </xf>
    <xf numFmtId="0" fontId="10" fillId="9" borderId="16" xfId="0" applyFont="1" applyFill="1" applyBorder="1"/>
    <xf numFmtId="3" fontId="10" fillId="9" borderId="16" xfId="0" applyNumberFormat="1" applyFont="1" applyFill="1" applyBorder="1"/>
    <xf numFmtId="0" fontId="10" fillId="3" borderId="16" xfId="0" applyFont="1" applyFill="1" applyBorder="1" applyAlignment="1">
      <alignment horizontal="center"/>
    </xf>
    <xf numFmtId="0" fontId="10" fillId="3" borderId="16" xfId="0" applyFont="1" applyFill="1" applyBorder="1"/>
    <xf numFmtId="3" fontId="10" fillId="3" borderId="16" xfId="0" applyNumberFormat="1" applyFont="1" applyFill="1" applyBorder="1"/>
    <xf numFmtId="0" fontId="11" fillId="0" borderId="4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3" fontId="2" fillId="0" borderId="8" xfId="2" applyNumberFormat="1" applyFont="1" applyFill="1" applyBorder="1" applyAlignment="1">
      <alignment horizontal="left"/>
    </xf>
    <xf numFmtId="3" fontId="2" fillId="0" borderId="42" xfId="2" applyNumberFormat="1" applyFont="1" applyFill="1" applyBorder="1" applyAlignment="1">
      <alignment horizontal="left"/>
    </xf>
    <xf numFmtId="3" fontId="4" fillId="0" borderId="28" xfId="2" applyNumberFormat="1" applyFont="1" applyFill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1" fontId="4" fillId="0" borderId="28" xfId="2" applyNumberFormat="1" applyFont="1" applyFill="1" applyBorder="1" applyAlignment="1">
      <alignment horizontal="center"/>
    </xf>
    <xf numFmtId="3" fontId="4" fillId="0" borderId="28" xfId="0" applyNumberFormat="1" applyFont="1" applyBorder="1" applyAlignment="1">
      <alignment horizontal="left"/>
    </xf>
    <xf numFmtId="3" fontId="4" fillId="0" borderId="28" xfId="1" applyNumberFormat="1" applyFont="1" applyFill="1" applyBorder="1"/>
    <xf numFmtId="3" fontId="4" fillId="0" borderId="35" xfId="1" applyNumberFormat="1" applyFont="1" applyFill="1" applyBorder="1"/>
    <xf numFmtId="0" fontId="17" fillId="0" borderId="16" xfId="0" applyFont="1" applyBorder="1" applyAlignment="1">
      <alignment horizontal="left" wrapText="1"/>
    </xf>
    <xf numFmtId="3" fontId="10" fillId="9" borderId="37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41" fontId="4" fillId="0" borderId="1" xfId="1" applyNumberFormat="1" applyFont="1" applyFill="1" applyBorder="1"/>
    <xf numFmtId="3" fontId="2" fillId="9" borderId="30" xfId="2" applyNumberFormat="1" applyFont="1" applyFill="1" applyBorder="1" applyAlignment="1">
      <alignment horizontal="center"/>
    </xf>
    <xf numFmtId="2" fontId="4" fillId="0" borderId="38" xfId="2" applyNumberFormat="1" applyFont="1" applyFill="1" applyBorder="1" applyAlignment="1">
      <alignment horizontal="left"/>
    </xf>
    <xf numFmtId="2" fontId="4" fillId="0" borderId="4" xfId="2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left" wrapText="1"/>
    </xf>
    <xf numFmtId="2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/>
    <xf numFmtId="3" fontId="4" fillId="0" borderId="25" xfId="0" applyNumberFormat="1" applyFont="1" applyBorder="1"/>
    <xf numFmtId="3" fontId="6" fillId="0" borderId="39" xfId="0" applyNumberFormat="1" applyFont="1" applyBorder="1"/>
    <xf numFmtId="3" fontId="6" fillId="0" borderId="26" xfId="0" applyNumberFormat="1" applyFont="1" applyBorder="1"/>
    <xf numFmtId="3" fontId="6" fillId="0" borderId="34" xfId="0" applyNumberFormat="1" applyFont="1" applyBorder="1"/>
    <xf numFmtId="3" fontId="6" fillId="0" borderId="76" xfId="0" applyNumberFormat="1" applyFont="1" applyBorder="1"/>
    <xf numFmtId="3" fontId="3" fillId="2" borderId="1" xfId="0" applyNumberFormat="1" applyFont="1" applyFill="1" applyBorder="1"/>
    <xf numFmtId="3" fontId="11" fillId="2" borderId="1" xfId="0" applyNumberFormat="1" applyFont="1" applyFill="1" applyBorder="1"/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2" fillId="0" borderId="45" xfId="0" applyFont="1" applyBorder="1" applyAlignment="1">
      <alignment horizontal="center"/>
    </xf>
    <xf numFmtId="0" fontId="0" fillId="0" borderId="46" xfId="0" applyBorder="1"/>
    <xf numFmtId="0" fontId="0" fillId="0" borderId="20" xfId="0" applyBorder="1"/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62" xfId="0" applyBorder="1"/>
    <xf numFmtId="0" fontId="0" fillId="0" borderId="56" xfId="0" applyBorder="1"/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0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165" fontId="4" fillId="0" borderId="1" xfId="4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1" fillId="0" borderId="8" xfId="0" applyFont="1" applyFill="1" applyBorder="1" applyAlignment="1">
      <alignment horizontal="center"/>
    </xf>
    <xf numFmtId="0" fontId="11" fillId="0" borderId="3" xfId="0" applyFont="1" applyFill="1" applyBorder="1"/>
    <xf numFmtId="3" fontId="11" fillId="0" borderId="2" xfId="0" applyNumberFormat="1" applyFont="1" applyFill="1" applyBorder="1"/>
    <xf numFmtId="3" fontId="11" fillId="0" borderId="1" xfId="0" applyNumberFormat="1" applyFont="1" applyFill="1" applyBorder="1"/>
    <xf numFmtId="3" fontId="11" fillId="0" borderId="9" xfId="0" applyNumberFormat="1" applyFont="1" applyFill="1" applyBorder="1"/>
    <xf numFmtId="0" fontId="11" fillId="0" borderId="0" xfId="0" applyFont="1" applyFill="1"/>
  </cellXfs>
  <cellStyles count="5">
    <cellStyle name="Comma" xfId="1" builtinId="3"/>
    <cellStyle name="Currency" xfId="2" builtinId="4"/>
    <cellStyle name="Currency [0]" xfId="3" builtinId="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28574</xdr:colOff>
      <xdr:row>12</xdr:row>
      <xdr:rowOff>609599</xdr:rowOff>
    </xdr:from>
    <xdr:ext cx="3514725" cy="209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234F4B-1C2D-4981-8CF3-D892878847AC}"/>
            </a:ext>
          </a:extLst>
        </xdr:cNvPr>
        <xdr:cNvSpPr txBox="1"/>
      </xdr:nvSpPr>
      <xdr:spPr>
        <a:xfrm>
          <a:off x="5619749" y="4657724"/>
          <a:ext cx="3514725" cy="209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4D03-5CB3-40A5-85BB-6A4D4777D4AE}">
  <sheetPr>
    <pageSetUpPr fitToPage="1"/>
  </sheetPr>
  <dimension ref="A1:S47"/>
  <sheetViews>
    <sheetView zoomScale="85" zoomScaleNormal="85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A14" sqref="A14:XFD14"/>
    </sheetView>
  </sheetViews>
  <sheetFormatPr defaultColWidth="9.140625" defaultRowHeight="15" customHeight="1" x14ac:dyDescent="0.2"/>
  <cols>
    <col min="1" max="1" width="17.5703125" style="209" customWidth="1"/>
    <col min="2" max="2" width="60.28515625" style="116" customWidth="1"/>
    <col min="3" max="3" width="12.7109375" style="116" customWidth="1"/>
    <col min="4" max="4" width="19.42578125" style="116" customWidth="1"/>
    <col min="5" max="5" width="12" style="116" customWidth="1"/>
    <col min="6" max="6" width="12.42578125" style="116" customWidth="1"/>
    <col min="7" max="7" width="13" style="116" customWidth="1"/>
    <col min="8" max="8" width="12.7109375" style="116" customWidth="1"/>
    <col min="9" max="9" width="12" style="116" customWidth="1"/>
    <col min="10" max="11" width="13.140625" style="116" customWidth="1"/>
    <col min="12" max="12" width="11.7109375" style="116" customWidth="1"/>
    <col min="13" max="13" width="13" style="116" customWidth="1"/>
    <col min="14" max="14" width="11.85546875" style="116" customWidth="1"/>
    <col min="15" max="15" width="12.28515625" style="116" customWidth="1"/>
    <col min="16" max="19" width="12.140625" style="116" customWidth="1"/>
    <col min="20" max="16384" width="9.140625" style="116"/>
  </cols>
  <sheetData>
    <row r="1" spans="1:19" s="81" customFormat="1" ht="19.899999999999999" customHeight="1" thickTop="1" thickBot="1" x14ac:dyDescent="0.3">
      <c r="A1" s="630" t="s">
        <v>157</v>
      </c>
      <c r="B1" s="630"/>
      <c r="C1" s="629" t="s">
        <v>8</v>
      </c>
      <c r="D1" s="629" t="s">
        <v>9</v>
      </c>
      <c r="E1" s="629" t="s">
        <v>10</v>
      </c>
      <c r="F1" s="629" t="s">
        <v>11</v>
      </c>
      <c r="G1" s="629" t="s">
        <v>12</v>
      </c>
      <c r="H1" s="629" t="s">
        <v>13</v>
      </c>
      <c r="I1" s="629" t="s">
        <v>14</v>
      </c>
      <c r="J1" s="629" t="s">
        <v>39</v>
      </c>
      <c r="K1" s="629" t="s">
        <v>15</v>
      </c>
      <c r="L1" s="629" t="s">
        <v>16</v>
      </c>
      <c r="M1" s="629" t="s">
        <v>40</v>
      </c>
      <c r="N1" s="629" t="s">
        <v>17</v>
      </c>
      <c r="O1" s="629" t="s">
        <v>122</v>
      </c>
      <c r="P1" s="629" t="s">
        <v>123</v>
      </c>
      <c r="Q1" s="629" t="s">
        <v>324</v>
      </c>
      <c r="R1" s="629" t="s">
        <v>333</v>
      </c>
      <c r="S1" s="629" t="s">
        <v>334</v>
      </c>
    </row>
    <row r="2" spans="1:19" ht="15" customHeight="1" thickTop="1" x14ac:dyDescent="0.25">
      <c r="A2" s="428" t="s">
        <v>156</v>
      </c>
      <c r="B2" s="81" t="s">
        <v>392</v>
      </c>
      <c r="S2" s="210"/>
    </row>
    <row r="3" spans="1:19" ht="15" customHeight="1" x14ac:dyDescent="0.25">
      <c r="A3" s="428"/>
      <c r="B3" s="81"/>
      <c r="S3" s="210"/>
    </row>
    <row r="4" spans="1:19" ht="15" customHeight="1" x14ac:dyDescent="0.2">
      <c r="A4" s="462">
        <v>25</v>
      </c>
      <c r="B4" s="434" t="s">
        <v>405</v>
      </c>
      <c r="C4" s="617">
        <f>'FY27 Town Center'!I33</f>
        <v>0</v>
      </c>
      <c r="D4" s="15">
        <f>'FY27 Town Center'!J33</f>
        <v>0</v>
      </c>
      <c r="E4" s="15">
        <f>'FY27 Town Center'!K33</f>
        <v>0</v>
      </c>
      <c r="F4" s="15">
        <f>'FY27 Town Center'!L33</f>
        <v>0</v>
      </c>
      <c r="G4" s="15">
        <f>'FY27 Town Center'!M33</f>
        <v>0</v>
      </c>
      <c r="H4" s="15">
        <f>'FY27 Town Center'!N33</f>
        <v>0</v>
      </c>
      <c r="I4" s="15">
        <f>'FY27 Town Center'!O33</f>
        <v>0</v>
      </c>
      <c r="J4" s="15">
        <f>'FY27 Town Center'!P33</f>
        <v>0</v>
      </c>
      <c r="K4" s="15">
        <f>'FY27 Town Center'!Q33</f>
        <v>0</v>
      </c>
      <c r="L4" s="15">
        <f>'FY27 Town Center'!R33</f>
        <v>0</v>
      </c>
      <c r="M4" s="15">
        <f>'FY27 Town Center'!S33</f>
        <v>0</v>
      </c>
      <c r="N4" s="15">
        <f>'FY27 Town Center'!T33</f>
        <v>0</v>
      </c>
      <c r="O4" s="15">
        <f>'FY27 Town Center'!U33</f>
        <v>0</v>
      </c>
      <c r="P4" s="15">
        <f>'FY27 Town Center'!V33</f>
        <v>0</v>
      </c>
      <c r="Q4" s="15">
        <f>'FY27 Town Center'!W33</f>
        <v>0</v>
      </c>
      <c r="R4" s="15">
        <f>'FY27 Town Center'!X33</f>
        <v>0</v>
      </c>
      <c r="S4" s="87">
        <f>'FY27 Town Center'!Y33</f>
        <v>0</v>
      </c>
    </row>
    <row r="5" spans="1:19" ht="15" customHeight="1" x14ac:dyDescent="0.2">
      <c r="A5" s="462"/>
      <c r="B5" s="434"/>
      <c r="C5" s="61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87"/>
    </row>
    <row r="6" spans="1:19" ht="15" customHeight="1" x14ac:dyDescent="0.2">
      <c r="A6" s="462">
        <v>51</v>
      </c>
      <c r="B6" s="434" t="s">
        <v>406</v>
      </c>
      <c r="C6" s="617">
        <f>'FY27 Police'!I38</f>
        <v>0</v>
      </c>
      <c r="D6" s="15">
        <f>'FY27 Police'!J38</f>
        <v>100000</v>
      </c>
      <c r="E6" s="15">
        <f>'FY27 Police'!K38</f>
        <v>100000</v>
      </c>
      <c r="F6" s="15">
        <f>'FY27 Police'!L38</f>
        <v>125000</v>
      </c>
      <c r="G6" s="15">
        <f>'FY27 Police'!M38</f>
        <v>150000</v>
      </c>
      <c r="H6" s="15">
        <f>'FY27 Police'!N38</f>
        <v>175000</v>
      </c>
      <c r="I6" s="15">
        <f>'FY27 Police'!O38</f>
        <v>175000</v>
      </c>
      <c r="J6" s="15">
        <f>'FY27 Police'!P38</f>
        <v>175000</v>
      </c>
      <c r="K6" s="15">
        <f>'FY27 Police'!Q38</f>
        <v>175000</v>
      </c>
      <c r="L6" s="15">
        <f>'FY27 Police'!R38</f>
        <v>175000</v>
      </c>
      <c r="M6" s="15">
        <f>'FY27 Police'!S38</f>
        <v>175000</v>
      </c>
      <c r="N6" s="15">
        <f>'FY27 Police'!T38</f>
        <v>175000</v>
      </c>
      <c r="O6" s="15">
        <f>'FY27 Police'!U38</f>
        <v>175000</v>
      </c>
      <c r="P6" s="15">
        <f>'FY27 Police'!V38</f>
        <v>175000</v>
      </c>
      <c r="Q6" s="15">
        <f>'FY27 Police'!W38</f>
        <v>175000</v>
      </c>
      <c r="R6" s="15">
        <f>'FY27 Police'!X38</f>
        <v>175000</v>
      </c>
      <c r="S6" s="87">
        <f>'FY27 Police'!Y38</f>
        <v>175000</v>
      </c>
    </row>
    <row r="7" spans="1:19" ht="15" customHeight="1" x14ac:dyDescent="0.2">
      <c r="A7" s="462"/>
      <c r="B7" s="434"/>
      <c r="C7" s="617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87"/>
    </row>
    <row r="8" spans="1:19" ht="15" customHeight="1" x14ac:dyDescent="0.2">
      <c r="A8" s="462">
        <v>52</v>
      </c>
      <c r="B8" s="434" t="s">
        <v>408</v>
      </c>
      <c r="C8" s="617">
        <f>'FY27 Library'!I23</f>
        <v>0</v>
      </c>
      <c r="D8" s="15">
        <f>'FY27 Library'!J23</f>
        <v>15000</v>
      </c>
      <c r="E8" s="15">
        <f>'FY27 Library'!K23</f>
        <v>12000</v>
      </c>
      <c r="F8" s="15">
        <f>'FY27 Library'!L23</f>
        <v>12000</v>
      </c>
      <c r="G8" s="15">
        <f>'FY27 Library'!M23</f>
        <v>12000</v>
      </c>
      <c r="H8" s="15">
        <f>'FY27 Library'!N23</f>
        <v>12000</v>
      </c>
      <c r="I8" s="15">
        <f>'FY27 Library'!O23</f>
        <v>0</v>
      </c>
      <c r="J8" s="15">
        <f>'FY27 Library'!P23</f>
        <v>0</v>
      </c>
      <c r="K8" s="15">
        <f>'FY27 Library'!Q23</f>
        <v>0</v>
      </c>
      <c r="L8" s="15">
        <f>'FY27 Library'!R23</f>
        <v>0</v>
      </c>
      <c r="M8" s="15">
        <f>'FY27 Library'!S23</f>
        <v>0</v>
      </c>
      <c r="N8" s="15">
        <f>'FY27 Library'!T23</f>
        <v>0</v>
      </c>
      <c r="O8" s="15">
        <f>'FY27 Library'!U23</f>
        <v>0</v>
      </c>
      <c r="P8" s="15">
        <f>'FY27 Library'!V23</f>
        <v>0</v>
      </c>
      <c r="Q8" s="15">
        <f>'FY27 Library'!W23</f>
        <v>0</v>
      </c>
      <c r="R8" s="15">
        <f>'FY27 Library'!X23</f>
        <v>0</v>
      </c>
      <c r="S8" s="87">
        <f>'FY27 Library'!Y23</f>
        <v>0</v>
      </c>
    </row>
    <row r="9" spans="1:19" ht="15" customHeight="1" x14ac:dyDescent="0.2">
      <c r="A9" s="462"/>
      <c r="B9" s="434"/>
      <c r="C9" s="6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87"/>
    </row>
    <row r="10" spans="1:19" ht="15" customHeight="1" x14ac:dyDescent="0.2">
      <c r="A10" s="462">
        <v>46</v>
      </c>
      <c r="B10" s="434" t="s">
        <v>410</v>
      </c>
      <c r="C10" s="617">
        <f>'FY27 Fire Safety'!I15</f>
        <v>0</v>
      </c>
      <c r="D10" s="15">
        <f>'FY27 Fire Safety'!J15</f>
        <v>0</v>
      </c>
      <c r="E10" s="15">
        <f>'FY27 Fire Safety'!K15</f>
        <v>10000</v>
      </c>
      <c r="F10" s="15">
        <f>'FY27 Fire Safety'!L15</f>
        <v>10000</v>
      </c>
      <c r="G10" s="15">
        <f>'FY27 Fire Safety'!M15</f>
        <v>15000</v>
      </c>
      <c r="H10" s="15">
        <f>'FY27 Fire Safety'!N15</f>
        <v>15000</v>
      </c>
      <c r="I10" s="15">
        <f>'FY27 Fire Safety'!O15</f>
        <v>15000</v>
      </c>
      <c r="J10" s="15">
        <f>'FY27 Fire Safety'!P15</f>
        <v>15000</v>
      </c>
      <c r="K10" s="15">
        <f>'FY27 Fire Safety'!Q15</f>
        <v>15000</v>
      </c>
      <c r="L10" s="15">
        <f>'FY27 Fire Safety'!R15</f>
        <v>15000</v>
      </c>
      <c r="M10" s="15">
        <f>'FY27 Fire Safety'!S15</f>
        <v>20000</v>
      </c>
      <c r="N10" s="15">
        <f>'FY27 Fire Safety'!T15</f>
        <v>20000</v>
      </c>
      <c r="O10" s="15">
        <f>'FY27 Fire Safety'!U15</f>
        <v>20000</v>
      </c>
      <c r="P10" s="15">
        <f>'FY27 Fire Safety'!V15</f>
        <v>20000</v>
      </c>
      <c r="Q10" s="15">
        <f>'FY27 Fire Safety'!W15</f>
        <v>20000</v>
      </c>
      <c r="R10" s="15">
        <f>'FY27 Fire Safety'!X15</f>
        <v>20000</v>
      </c>
      <c r="S10" s="87">
        <f>'FY27 Fire Safety'!Y15</f>
        <v>20000</v>
      </c>
    </row>
    <row r="11" spans="1:19" ht="15" customHeight="1" x14ac:dyDescent="0.2">
      <c r="A11" s="462">
        <v>53</v>
      </c>
      <c r="B11" s="434" t="s">
        <v>412</v>
      </c>
      <c r="C11" s="617">
        <f>'FY27 Fire Reserve'!I45</f>
        <v>180000</v>
      </c>
      <c r="D11" s="15">
        <f>'FY27 Fire Reserve'!J45</f>
        <v>170000</v>
      </c>
      <c r="E11" s="15">
        <f>'FY27 Fire Reserve'!K45</f>
        <v>170000</v>
      </c>
      <c r="F11" s="15">
        <f>'FY27 Fire Reserve'!L45</f>
        <v>170000</v>
      </c>
      <c r="G11" s="15">
        <f>'FY27 Fire Reserve'!M45</f>
        <v>170000</v>
      </c>
      <c r="H11" s="15">
        <f>'FY27 Fire Reserve'!N45</f>
        <v>170000</v>
      </c>
      <c r="I11" s="15">
        <f>'FY27 Fire Reserve'!O45</f>
        <v>170000</v>
      </c>
      <c r="J11" s="15">
        <f>'FY27 Fire Reserve'!P45</f>
        <v>180000</v>
      </c>
      <c r="K11" s="15">
        <f>'FY27 Fire Reserve'!Q45</f>
        <v>180000</v>
      </c>
      <c r="L11" s="15">
        <f>'FY27 Fire Reserve'!R45</f>
        <v>180000</v>
      </c>
      <c r="M11" s="15">
        <f>'FY27 Fire Reserve'!S45</f>
        <v>180000</v>
      </c>
      <c r="N11" s="15">
        <f>'FY27 Fire Reserve'!T45</f>
        <v>190000</v>
      </c>
      <c r="O11" s="15">
        <f>'FY27 Fire Reserve'!U45</f>
        <v>190000</v>
      </c>
      <c r="P11" s="15">
        <f>'FY27 Fire Reserve'!V45</f>
        <v>200000</v>
      </c>
      <c r="Q11" s="15">
        <f>'FY27 Fire Reserve'!W45</f>
        <v>200000</v>
      </c>
      <c r="R11" s="15">
        <f>'FY27 Fire Reserve'!X45</f>
        <v>190000</v>
      </c>
      <c r="S11" s="87">
        <f>'FY27 Fire Reserve'!Y45</f>
        <v>190000</v>
      </c>
    </row>
    <row r="12" spans="1:19" ht="15" customHeight="1" x14ac:dyDescent="0.2">
      <c r="A12" s="462"/>
      <c r="B12" s="434"/>
      <c r="C12" s="61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87"/>
    </row>
    <row r="13" spans="1:19" ht="15" customHeight="1" x14ac:dyDescent="0.2">
      <c r="A13" s="462">
        <v>55</v>
      </c>
      <c r="B13" s="434" t="s">
        <v>413</v>
      </c>
      <c r="C13" s="617">
        <f>'FY27 Higway Capital'!I76</f>
        <v>175000</v>
      </c>
      <c r="D13" s="15">
        <f>'FY27 Higway Capital'!J76</f>
        <v>325000</v>
      </c>
      <c r="E13" s="15">
        <f>'FY27 Higway Capital'!K76</f>
        <v>350000</v>
      </c>
      <c r="F13" s="15">
        <f>'FY27 Higway Capital'!L76</f>
        <v>375000</v>
      </c>
      <c r="G13" s="15">
        <f>'FY27 Higway Capital'!M76</f>
        <v>375000</v>
      </c>
      <c r="H13" s="15">
        <f>'FY27 Higway Capital'!N76</f>
        <v>375000</v>
      </c>
      <c r="I13" s="15">
        <f>'FY27 Higway Capital'!O76</f>
        <v>375000</v>
      </c>
      <c r="J13" s="15">
        <f>'FY27 Higway Capital'!P76</f>
        <v>400000</v>
      </c>
      <c r="K13" s="15">
        <f>'FY27 Higway Capital'!Q76</f>
        <v>425000</v>
      </c>
      <c r="L13" s="15">
        <f>'FY27 Higway Capital'!R76</f>
        <v>425000</v>
      </c>
      <c r="M13" s="15">
        <f>'FY27 Higway Capital'!S76</f>
        <v>450000</v>
      </c>
      <c r="N13" s="15">
        <f>'FY27 Higway Capital'!T76</f>
        <v>450000</v>
      </c>
      <c r="O13" s="15">
        <f>'FY27 Higway Capital'!U76</f>
        <v>450000</v>
      </c>
      <c r="P13" s="15">
        <f>'FY27 Higway Capital'!V76</f>
        <v>450000</v>
      </c>
      <c r="Q13" s="15">
        <f>'FY27 Higway Capital'!W76</f>
        <v>450000</v>
      </c>
      <c r="R13" s="15">
        <f>'FY27 Higway Capital'!X76</f>
        <v>450000</v>
      </c>
      <c r="S13" s="87">
        <f>'FY27 Higway Capital'!Y76</f>
        <v>450000</v>
      </c>
    </row>
    <row r="14" spans="1:19" s="683" customFormat="1" ht="15" customHeight="1" x14ac:dyDescent="0.2">
      <c r="A14" s="678">
        <v>56</v>
      </c>
      <c r="B14" s="679" t="s">
        <v>414</v>
      </c>
      <c r="C14" s="680">
        <f>'FY27 Hwy Bridge &amp; Culvert'!I13</f>
        <v>0</v>
      </c>
      <c r="D14" s="681">
        <f>'FY27 Hwy Bridge &amp; Culvert'!J13</f>
        <v>50000</v>
      </c>
      <c r="E14" s="681">
        <f>'FY27 Hwy Bridge &amp; Culvert'!K13</f>
        <v>50000</v>
      </c>
      <c r="F14" s="681">
        <f>'FY27 Hwy Bridge &amp; Culvert'!L13</f>
        <v>50000</v>
      </c>
      <c r="G14" s="681">
        <f>'FY27 Hwy Bridge &amp; Culvert'!M13</f>
        <v>50000</v>
      </c>
      <c r="H14" s="681">
        <f>'FY27 Hwy Bridge &amp; Culvert'!N13</f>
        <v>50000</v>
      </c>
      <c r="I14" s="681">
        <f>'FY27 Hwy Bridge &amp; Culvert'!O13</f>
        <v>0</v>
      </c>
      <c r="J14" s="681">
        <f>'FY27 Hwy Bridge &amp; Culvert'!P13</f>
        <v>0</v>
      </c>
      <c r="K14" s="681">
        <f>'FY27 Hwy Bridge &amp; Culvert'!Q13</f>
        <v>0</v>
      </c>
      <c r="L14" s="681">
        <f>'FY27 Hwy Bridge &amp; Culvert'!R13</f>
        <v>0</v>
      </c>
      <c r="M14" s="681">
        <f>'FY27 Hwy Bridge &amp; Culvert'!S13</f>
        <v>0</v>
      </c>
      <c r="N14" s="681">
        <f>'FY27 Hwy Bridge &amp; Culvert'!T13</f>
        <v>0</v>
      </c>
      <c r="O14" s="681">
        <f>'FY27 Hwy Bridge &amp; Culvert'!U13</f>
        <v>0</v>
      </c>
      <c r="P14" s="681">
        <f>'FY27 Hwy Bridge &amp; Culvert'!V13</f>
        <v>0</v>
      </c>
      <c r="Q14" s="681">
        <f>'FY27 Hwy Bridge &amp; Culvert'!W13</f>
        <v>0</v>
      </c>
      <c r="R14" s="681">
        <f>'FY27 Hwy Bridge &amp; Culvert'!X13</f>
        <v>0</v>
      </c>
      <c r="S14" s="682">
        <f>'FY27 Hwy Bridge &amp; Culvert'!Y13</f>
        <v>0</v>
      </c>
    </row>
    <row r="15" spans="1:19" ht="15" customHeight="1" x14ac:dyDescent="0.2">
      <c r="A15" s="462">
        <v>59</v>
      </c>
      <c r="B15" s="434" t="s">
        <v>417</v>
      </c>
      <c r="C15" s="617">
        <f>'FY27 Hwy Guardrail'!I13</f>
        <v>10000</v>
      </c>
      <c r="D15" s="15">
        <f>'FY27 Hwy Guardrail'!J13</f>
        <v>10000</v>
      </c>
      <c r="E15" s="15">
        <f>'FY27 Hwy Guardrail'!K13</f>
        <v>10000</v>
      </c>
      <c r="F15" s="15">
        <f>'FY27 Hwy Guardrail'!L13</f>
        <v>10000</v>
      </c>
      <c r="G15" s="15">
        <f>'FY27 Hwy Guardrail'!M13</f>
        <v>0</v>
      </c>
      <c r="H15" s="15">
        <f>'FY27 Hwy Guardrail'!N13</f>
        <v>0</v>
      </c>
      <c r="I15" s="15">
        <f>'FY27 Hwy Guardrail'!O13</f>
        <v>0</v>
      </c>
      <c r="J15" s="15">
        <f>'FY27 Hwy Guardrail'!P13</f>
        <v>0</v>
      </c>
      <c r="K15" s="15">
        <f>'FY27 Hwy Guardrail'!Q13</f>
        <v>0</v>
      </c>
      <c r="L15" s="15">
        <f>'FY27 Hwy Guardrail'!R13</f>
        <v>0</v>
      </c>
      <c r="M15" s="15">
        <f>'FY27 Hwy Guardrail'!S13</f>
        <v>0</v>
      </c>
      <c r="N15" s="15">
        <f>'FY27 Hwy Guardrail'!T13</f>
        <v>0</v>
      </c>
      <c r="O15" s="15">
        <f>'FY27 Hwy Guardrail'!U13</f>
        <v>0</v>
      </c>
      <c r="P15" s="15">
        <f>'FY27 Hwy Guardrail'!V13</f>
        <v>0</v>
      </c>
      <c r="Q15" s="15">
        <f>'FY27 Hwy Guardrail'!W13</f>
        <v>0</v>
      </c>
      <c r="R15" s="15">
        <f>'FY27 Hwy Guardrail'!X13</f>
        <v>0</v>
      </c>
      <c r="S15" s="87">
        <f>'FY27 Hwy Guardrail'!Y13</f>
        <v>0</v>
      </c>
    </row>
    <row r="16" spans="1:19" ht="15" customHeight="1" x14ac:dyDescent="0.2">
      <c r="A16" s="462"/>
      <c r="B16" s="434"/>
      <c r="C16" s="61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87"/>
    </row>
    <row r="17" spans="1:19" ht="15" customHeight="1" x14ac:dyDescent="0.2">
      <c r="A17" s="462">
        <v>47</v>
      </c>
      <c r="B17" s="434" t="s">
        <v>419</v>
      </c>
      <c r="C17" s="617">
        <f>'27 New Transport Infrastructure'!I13</f>
        <v>0</v>
      </c>
      <c r="D17" s="15">
        <f>'27 New Transport Infrastructure'!J13</f>
        <v>0</v>
      </c>
      <c r="E17" s="15">
        <f>'27 New Transport Infrastructure'!K13</f>
        <v>0</v>
      </c>
      <c r="F17" s="15">
        <f>'27 New Transport Infrastructure'!L13</f>
        <v>0</v>
      </c>
      <c r="G17" s="15">
        <f>'27 New Transport Infrastructure'!M13</f>
        <v>0</v>
      </c>
      <c r="H17" s="15">
        <f>'27 New Transport Infrastructure'!N13</f>
        <v>0</v>
      </c>
      <c r="I17" s="15">
        <f>'27 New Transport Infrastructure'!O13</f>
        <v>0</v>
      </c>
      <c r="J17" s="15">
        <f>'27 New Transport Infrastructure'!P13</f>
        <v>0</v>
      </c>
      <c r="K17" s="15">
        <f>'27 New Transport Infrastructure'!Q13</f>
        <v>0</v>
      </c>
      <c r="L17" s="15">
        <f>'27 New Transport Infrastructure'!R13</f>
        <v>0</v>
      </c>
      <c r="M17" s="15">
        <f>'27 New Transport Infrastructure'!S13</f>
        <v>0</v>
      </c>
      <c r="N17" s="15">
        <f>'27 New Transport Infrastructure'!T13</f>
        <v>0</v>
      </c>
      <c r="O17" s="15">
        <f>'27 New Transport Infrastructure'!U13</f>
        <v>0</v>
      </c>
      <c r="P17" s="15">
        <f>'27 New Transport Infrastructure'!V13</f>
        <v>0</v>
      </c>
      <c r="Q17" s="15">
        <f>'27 New Transport Infrastructure'!W13</f>
        <v>0</v>
      </c>
      <c r="R17" s="15">
        <f>'27 New Transport Infrastructure'!X13</f>
        <v>0</v>
      </c>
      <c r="S17" s="87">
        <f>'27 New Transport Infrastructure'!Y13</f>
        <v>0</v>
      </c>
    </row>
    <row r="18" spans="1:19" ht="15" customHeight="1" x14ac:dyDescent="0.2">
      <c r="A18" s="462">
        <v>60</v>
      </c>
      <c r="B18" s="434" t="s">
        <v>421</v>
      </c>
      <c r="C18" s="617">
        <f>'FY27 New Sidewalks'!I7</f>
        <v>0</v>
      </c>
      <c r="D18" s="15">
        <f>'FY27 New Sidewalks'!J7</f>
        <v>0</v>
      </c>
      <c r="E18" s="15">
        <f>'FY27 New Sidewalks'!K7</f>
        <v>0</v>
      </c>
      <c r="F18" s="15">
        <f>'FY27 New Sidewalks'!L7</f>
        <v>0</v>
      </c>
      <c r="G18" s="15">
        <f>'FY27 New Sidewalks'!M7</f>
        <v>0</v>
      </c>
      <c r="H18" s="15">
        <f>'FY27 New Sidewalks'!N7</f>
        <v>0</v>
      </c>
      <c r="I18" s="15">
        <f>'FY27 New Sidewalks'!O7</f>
        <v>0</v>
      </c>
      <c r="J18" s="15">
        <f>'FY27 New Sidewalks'!P7</f>
        <v>0</v>
      </c>
      <c r="K18" s="15">
        <f>'FY27 New Sidewalks'!Q7</f>
        <v>0</v>
      </c>
      <c r="L18" s="15">
        <f>'FY27 New Sidewalks'!R7</f>
        <v>0</v>
      </c>
      <c r="M18" s="15">
        <f>'FY27 New Sidewalks'!S7</f>
        <v>0</v>
      </c>
      <c r="N18" s="15">
        <f>'FY27 New Sidewalks'!T7</f>
        <v>0</v>
      </c>
      <c r="O18" s="15">
        <f>'FY27 New Sidewalks'!U7</f>
        <v>0</v>
      </c>
      <c r="P18" s="15">
        <f>'FY27 New Sidewalks'!V7</f>
        <v>0</v>
      </c>
      <c r="Q18" s="15">
        <f>'FY27 New Sidewalks'!W7</f>
        <v>0</v>
      </c>
      <c r="R18" s="15">
        <f>'FY27 New Sidewalks'!X7</f>
        <v>0</v>
      </c>
      <c r="S18" s="87">
        <f>'FY27 New Sidewalks'!Y7</f>
        <v>0</v>
      </c>
    </row>
    <row r="19" spans="1:19" ht="15" customHeight="1" thickBot="1" x14ac:dyDescent="0.25">
      <c r="A19" s="43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63"/>
    </row>
    <row r="20" spans="1:19" ht="19.899999999999999" customHeight="1" thickTop="1" thickBot="1" x14ac:dyDescent="0.3">
      <c r="A20" s="622"/>
      <c r="B20" s="623" t="s">
        <v>112</v>
      </c>
      <c r="C20" s="624">
        <f t="shared" ref="C20:I20" si="0">SUM(C4:C19)</f>
        <v>365000</v>
      </c>
      <c r="D20" s="624">
        <f t="shared" si="0"/>
        <v>670000</v>
      </c>
      <c r="E20" s="624">
        <f t="shared" si="0"/>
        <v>702000</v>
      </c>
      <c r="F20" s="624">
        <f t="shared" si="0"/>
        <v>752000</v>
      </c>
      <c r="G20" s="624">
        <f t="shared" si="0"/>
        <v>772000</v>
      </c>
      <c r="H20" s="624">
        <f t="shared" si="0"/>
        <v>797000</v>
      </c>
      <c r="I20" s="624">
        <f t="shared" si="0"/>
        <v>735000</v>
      </c>
      <c r="J20" s="624">
        <f t="shared" ref="J20:S20" si="1">SUM(J4:J19)</f>
        <v>770000</v>
      </c>
      <c r="K20" s="624">
        <f t="shared" si="1"/>
        <v>795000</v>
      </c>
      <c r="L20" s="624">
        <f t="shared" si="1"/>
        <v>795000</v>
      </c>
      <c r="M20" s="624">
        <f t="shared" si="1"/>
        <v>825000</v>
      </c>
      <c r="N20" s="624">
        <f t="shared" si="1"/>
        <v>835000</v>
      </c>
      <c r="O20" s="624">
        <f t="shared" si="1"/>
        <v>835000</v>
      </c>
      <c r="P20" s="624">
        <f t="shared" si="1"/>
        <v>845000</v>
      </c>
      <c r="Q20" s="624">
        <f t="shared" si="1"/>
        <v>845000</v>
      </c>
      <c r="R20" s="624">
        <f t="shared" si="1"/>
        <v>835000</v>
      </c>
      <c r="S20" s="624">
        <f t="shared" si="1"/>
        <v>835000</v>
      </c>
    </row>
    <row r="21" spans="1:19" ht="15" customHeight="1" thickTop="1" x14ac:dyDescent="0.2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5" customHeight="1" x14ac:dyDescent="0.2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5" customHeight="1" x14ac:dyDescent="0.2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 x14ac:dyDescent="0.2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 customHeight="1" thickBot="1" x14ac:dyDescent="0.25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s="81" customFormat="1" ht="19.899999999999999" customHeight="1" thickTop="1" thickBot="1" x14ac:dyDescent="0.3">
      <c r="A26" s="630" t="s">
        <v>393</v>
      </c>
      <c r="B26" s="630"/>
      <c r="C26" s="629" t="s">
        <v>8</v>
      </c>
      <c r="D26" s="629" t="s">
        <v>9</v>
      </c>
      <c r="E26" s="629" t="s">
        <v>10</v>
      </c>
      <c r="F26" s="629" t="s">
        <v>11</v>
      </c>
      <c r="G26" s="629" t="s">
        <v>12</v>
      </c>
      <c r="H26" s="629" t="s">
        <v>13</v>
      </c>
      <c r="I26" s="629" t="s">
        <v>14</v>
      </c>
      <c r="J26" s="629" t="s">
        <v>39</v>
      </c>
      <c r="K26" s="629" t="s">
        <v>15</v>
      </c>
      <c r="L26" s="629" t="s">
        <v>16</v>
      </c>
      <c r="M26" s="629" t="s">
        <v>40</v>
      </c>
      <c r="N26" s="629" t="s">
        <v>17</v>
      </c>
      <c r="O26" s="629" t="s">
        <v>122</v>
      </c>
      <c r="P26" s="629" t="s">
        <v>123</v>
      </c>
      <c r="Q26" s="629" t="s">
        <v>324</v>
      </c>
      <c r="R26" s="629" t="s">
        <v>333</v>
      </c>
      <c r="S26" s="629" t="s">
        <v>334</v>
      </c>
    </row>
    <row r="27" spans="1:19" s="81" customFormat="1" ht="15" customHeight="1" thickTop="1" x14ac:dyDescent="0.25">
      <c r="A27" s="428" t="s">
        <v>378</v>
      </c>
      <c r="B27" s="81" t="s">
        <v>392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7"/>
    </row>
    <row r="28" spans="1:19" ht="15" customHeight="1" x14ac:dyDescent="0.2">
      <c r="A28" s="43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63"/>
    </row>
    <row r="29" spans="1:19" ht="15" customHeight="1" x14ac:dyDescent="0.2">
      <c r="A29" s="462">
        <v>25</v>
      </c>
      <c r="B29" s="434" t="s">
        <v>405</v>
      </c>
      <c r="C29" s="617">
        <f>'FY27 Town Center'!I37</f>
        <v>403329.16000000003</v>
      </c>
      <c r="D29" s="15">
        <f>'FY27 Town Center'!J37</f>
        <v>465079.32000000007</v>
      </c>
      <c r="E29" s="15">
        <f>'FY27 Town Center'!K37</f>
        <v>501829.4800000001</v>
      </c>
      <c r="F29" s="15">
        <f>'FY27 Town Center'!L37</f>
        <v>563579.64000000013</v>
      </c>
      <c r="G29" s="15">
        <f>'FY27 Town Center'!M37</f>
        <v>575329.80000000016</v>
      </c>
      <c r="H29" s="15">
        <f>'FY27 Town Center'!N37</f>
        <v>412079.9600000002</v>
      </c>
      <c r="I29" s="15">
        <f>'FY27 Town Center'!O37</f>
        <v>413830.12000000023</v>
      </c>
      <c r="J29" s="15">
        <f>'FY27 Town Center'!P37</f>
        <v>475580.28000000026</v>
      </c>
      <c r="K29" s="15">
        <f>'FY27 Town Center'!Q37</f>
        <v>537330.44000000029</v>
      </c>
      <c r="L29" s="15">
        <f>'FY27 Town Center'!R37</f>
        <v>599080.60000000033</v>
      </c>
      <c r="M29" s="15">
        <f>'FY27 Town Center'!S37</f>
        <v>660830.76000000036</v>
      </c>
      <c r="N29" s="15">
        <f>'FY27 Town Center'!T37</f>
        <v>722580.92000000039</v>
      </c>
      <c r="O29" s="15">
        <f>'FY27 Town Center'!U37</f>
        <v>784331.08000000042</v>
      </c>
      <c r="P29" s="15">
        <f>'FY27 Town Center'!V37</f>
        <v>846081.24000000046</v>
      </c>
      <c r="Q29" s="15">
        <f>'FY27 Town Center'!W37</f>
        <v>907831.40000000049</v>
      </c>
      <c r="R29" s="15">
        <f>'FY27 Town Center'!X37</f>
        <v>969581.56000000052</v>
      </c>
      <c r="S29" s="87">
        <f>'FY27 Town Center'!Y37</f>
        <v>1031331.7200000006</v>
      </c>
    </row>
    <row r="30" spans="1:19" ht="15" customHeight="1" x14ac:dyDescent="0.2">
      <c r="A30" s="462"/>
      <c r="B30" s="434"/>
      <c r="C30" s="61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87"/>
    </row>
    <row r="31" spans="1:19" ht="15" customHeight="1" x14ac:dyDescent="0.2">
      <c r="A31" s="462">
        <v>51</v>
      </c>
      <c r="B31" s="434" t="s">
        <v>406</v>
      </c>
      <c r="C31" s="617">
        <f>'FY27 Police'!I41</f>
        <v>32265</v>
      </c>
      <c r="D31" s="15">
        <f>'FY27 Police'!J41</f>
        <v>122265</v>
      </c>
      <c r="E31" s="15">
        <f>'FY27 Police'!K41</f>
        <v>8265</v>
      </c>
      <c r="F31" s="15">
        <f>'FY27 Police'!L41</f>
        <v>16265</v>
      </c>
      <c r="G31" s="15">
        <f>'FY27 Police'!M41</f>
        <v>45765</v>
      </c>
      <c r="H31" s="15">
        <f>'FY27 Police'!N41</f>
        <v>96765</v>
      </c>
      <c r="I31" s="15">
        <f>'FY27 Police'!O41</f>
        <v>29265</v>
      </c>
      <c r="J31" s="15">
        <f>'FY27 Police'!P41</f>
        <v>72765</v>
      </c>
      <c r="K31" s="15">
        <f>'FY27 Police'!Q41</f>
        <v>112765</v>
      </c>
      <c r="L31" s="15">
        <f>'FY27 Police'!R41</f>
        <v>149265</v>
      </c>
      <c r="M31" s="15">
        <f>'FY27 Police'!S41</f>
        <v>65765</v>
      </c>
      <c r="N31" s="15">
        <f>'FY27 Police'!T41</f>
        <v>94765</v>
      </c>
      <c r="O31" s="15">
        <f>'FY27 Police'!U41</f>
        <v>120265</v>
      </c>
      <c r="P31" s="15">
        <f>'FY27 Police'!V41</f>
        <v>142265</v>
      </c>
      <c r="Q31" s="15">
        <f>'FY27 Police'!W41</f>
        <v>30265</v>
      </c>
      <c r="R31" s="15">
        <f>'FY27 Police'!X41</f>
        <v>45265</v>
      </c>
      <c r="S31" s="87">
        <f>'FY27 Police'!Y41</f>
        <v>56765</v>
      </c>
    </row>
    <row r="32" spans="1:19" ht="15" customHeight="1" x14ac:dyDescent="0.2">
      <c r="A32" s="462"/>
      <c r="B32" s="434"/>
      <c r="C32" s="61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87"/>
    </row>
    <row r="33" spans="1:19" ht="15" customHeight="1" x14ac:dyDescent="0.2">
      <c r="A33" s="462">
        <v>52</v>
      </c>
      <c r="B33" s="434" t="s">
        <v>408</v>
      </c>
      <c r="C33" s="617">
        <f>'FY27 Library'!I26</f>
        <v>18949</v>
      </c>
      <c r="D33" s="15">
        <f>'FY27 Library'!J26</f>
        <v>3949</v>
      </c>
      <c r="E33" s="15">
        <f>'FY27 Library'!K26</f>
        <v>5949</v>
      </c>
      <c r="F33" s="15">
        <f>'FY27 Library'!L26</f>
        <v>11949</v>
      </c>
      <c r="G33" s="15">
        <f>'FY27 Library'!M26</f>
        <v>23949</v>
      </c>
      <c r="H33" s="15">
        <f>'FY27 Library'!N26</f>
        <v>35949</v>
      </c>
      <c r="I33" s="15">
        <f>'FY27 Library'!O26</f>
        <v>35949</v>
      </c>
      <c r="J33" s="15">
        <f>'FY27 Library'!P26</f>
        <v>15949</v>
      </c>
      <c r="K33" s="15">
        <f>'FY27 Library'!Q26</f>
        <v>15949</v>
      </c>
      <c r="L33" s="15">
        <f>'FY27 Library'!R26</f>
        <v>15949</v>
      </c>
      <c r="M33" s="15">
        <f>'FY27 Library'!S26</f>
        <v>15949</v>
      </c>
      <c r="N33" s="15">
        <f>'FY27 Library'!T26</f>
        <v>15949</v>
      </c>
      <c r="O33" s="15">
        <f>'FY27 Library'!U26</f>
        <v>15949</v>
      </c>
      <c r="P33" s="15">
        <f>'FY27 Library'!V26</f>
        <v>15949</v>
      </c>
      <c r="Q33" s="15">
        <f>'FY27 Library'!W26</f>
        <v>15949</v>
      </c>
      <c r="R33" s="15">
        <f>'FY27 Library'!X26</f>
        <v>15949</v>
      </c>
      <c r="S33" s="87">
        <f>'FY27 Library'!Y26</f>
        <v>15949</v>
      </c>
    </row>
    <row r="34" spans="1:19" ht="15" customHeight="1" x14ac:dyDescent="0.2">
      <c r="A34" s="462"/>
      <c r="B34" s="434"/>
      <c r="C34" s="617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87"/>
    </row>
    <row r="35" spans="1:19" ht="15" customHeight="1" x14ac:dyDescent="0.2">
      <c r="A35" s="462">
        <v>46</v>
      </c>
      <c r="B35" s="434" t="s">
        <v>410</v>
      </c>
      <c r="C35" s="617">
        <f>'FY27 Fire Safety'!I18</f>
        <v>11319.39</v>
      </c>
      <c r="D35" s="15">
        <f>'FY27 Fire Safety'!J18</f>
        <v>15319.39</v>
      </c>
      <c r="E35" s="15">
        <f>'FY27 Fire Safety'!K18</f>
        <v>13319.39</v>
      </c>
      <c r="F35" s="15">
        <f>'FY27 Fire Safety'!L18</f>
        <v>11319.39</v>
      </c>
      <c r="G35" s="15">
        <f>'FY27 Fire Safety'!M18</f>
        <v>14319.39</v>
      </c>
      <c r="H35" s="15">
        <f>'FY27 Fire Safety'!N18</f>
        <v>19319.39</v>
      </c>
      <c r="I35" s="15">
        <f>'FY27 Fire Safety'!O18</f>
        <v>24319.39</v>
      </c>
      <c r="J35" s="15">
        <f>'FY27 Fire Safety'!P18</f>
        <v>29319.39</v>
      </c>
      <c r="K35" s="15">
        <f>'FY27 Fire Safety'!Q18</f>
        <v>34319.39</v>
      </c>
      <c r="L35" s="15">
        <f>'FY27 Fire Safety'!R18</f>
        <v>21319.39</v>
      </c>
      <c r="M35" s="15">
        <f>'FY27 Fire Safety'!S18</f>
        <v>13319.39</v>
      </c>
      <c r="N35" s="15">
        <f>'FY27 Fire Safety'!T18</f>
        <v>11319.39</v>
      </c>
      <c r="O35" s="15">
        <f>'FY27 Fire Safety'!U18</f>
        <v>9319.39</v>
      </c>
      <c r="P35" s="15">
        <f>'FY27 Fire Safety'!V18</f>
        <v>7319.3899999999994</v>
      </c>
      <c r="Q35" s="15">
        <f>'FY27 Fire Safety'!W18</f>
        <v>5319.3899999999994</v>
      </c>
      <c r="R35" s="15">
        <f>'FY27 Fire Safety'!X18</f>
        <v>3319.3899999999994</v>
      </c>
      <c r="S35" s="87">
        <f>'FY27 Fire Safety'!Y18</f>
        <v>1319.3899999999994</v>
      </c>
    </row>
    <row r="36" spans="1:19" ht="15" customHeight="1" x14ac:dyDescent="0.2">
      <c r="A36" s="462">
        <v>53</v>
      </c>
      <c r="B36" s="434" t="s">
        <v>412</v>
      </c>
      <c r="C36" s="617">
        <f>'FY27 Fire Reserve'!I48</f>
        <v>0</v>
      </c>
      <c r="D36" s="15">
        <f>'FY27 Fire Reserve'!J48</f>
        <v>160000</v>
      </c>
      <c r="E36" s="15">
        <f>'FY27 Fire Reserve'!K48</f>
        <v>290000</v>
      </c>
      <c r="F36" s="15">
        <f>'FY27 Fire Reserve'!L48</f>
        <v>420000</v>
      </c>
      <c r="G36" s="15">
        <f>'FY27 Fire Reserve'!M48</f>
        <v>590000</v>
      </c>
      <c r="H36" s="15">
        <f>'FY27 Fire Reserve'!N48</f>
        <v>745000</v>
      </c>
      <c r="I36" s="15">
        <f>'FY27 Fire Reserve'!O48</f>
        <v>515000</v>
      </c>
      <c r="J36" s="15">
        <f>'FY27 Fire Reserve'!P48</f>
        <v>683000</v>
      </c>
      <c r="K36" s="15">
        <f>'FY27 Fire Reserve'!Q48</f>
        <v>563000</v>
      </c>
      <c r="L36" s="15">
        <f>'FY27 Fire Reserve'!R48</f>
        <v>43000</v>
      </c>
      <c r="M36" s="15">
        <f>'FY27 Fire Reserve'!S48</f>
        <v>223000</v>
      </c>
      <c r="N36" s="15">
        <f>'FY27 Fire Reserve'!T48</f>
        <v>413000</v>
      </c>
      <c r="O36" s="15">
        <f>'FY27 Fire Reserve'!U48</f>
        <v>603000</v>
      </c>
      <c r="P36" s="15">
        <f>'FY27 Fire Reserve'!V48</f>
        <v>503000</v>
      </c>
      <c r="Q36" s="15">
        <f>'FY27 Fire Reserve'!W48</f>
        <v>3000</v>
      </c>
      <c r="R36" s="15">
        <f>'FY27 Fire Reserve'!X48</f>
        <v>193000</v>
      </c>
      <c r="S36" s="87">
        <f>'FY27 Fire Reserve'!Y48</f>
        <v>363000</v>
      </c>
    </row>
    <row r="37" spans="1:19" ht="15" customHeight="1" x14ac:dyDescent="0.2">
      <c r="A37" s="462"/>
      <c r="B37" s="434"/>
      <c r="C37" s="61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87"/>
    </row>
    <row r="38" spans="1:19" ht="15" customHeight="1" x14ac:dyDescent="0.2">
      <c r="A38" s="462">
        <v>55</v>
      </c>
      <c r="B38" s="434" t="s">
        <v>413</v>
      </c>
      <c r="C38" s="617">
        <f>'FY27 Higway Capital'!I79</f>
        <v>304802.14</v>
      </c>
      <c r="D38" s="15">
        <f>'FY27 Higway Capital'!J79</f>
        <v>602847.58000000007</v>
      </c>
      <c r="E38" s="15">
        <f>'FY27 Higway Capital'!K79</f>
        <v>601904.58000000007</v>
      </c>
      <c r="F38" s="15">
        <f>'FY27 Higway Capital'!L79</f>
        <v>85129.580000000075</v>
      </c>
      <c r="G38" s="15">
        <f>'FY27 Higway Capital'!M79</f>
        <v>133265.58000000007</v>
      </c>
      <c r="H38" s="15">
        <f>'FY27 Higway Capital'!N79</f>
        <v>412466.58000000007</v>
      </c>
      <c r="I38" s="15">
        <f>'FY27 Higway Capital'!O79</f>
        <v>743209.08000000007</v>
      </c>
      <c r="J38" s="15">
        <f>'FY27 Higway Capital'!P79</f>
        <v>852678.08000000007</v>
      </c>
      <c r="K38" s="15">
        <f>'FY27 Higway Capital'!Q79</f>
        <v>876477.08000000007</v>
      </c>
      <c r="L38" s="15">
        <f>'FY27 Higway Capital'!R79</f>
        <v>511649.43000000005</v>
      </c>
      <c r="M38" s="15">
        <f>'FY27 Higway Capital'!S79</f>
        <v>530737.43000000005</v>
      </c>
      <c r="N38" s="15">
        <f>'FY27 Higway Capital'!T79</f>
        <v>525780.43000000005</v>
      </c>
      <c r="O38" s="15">
        <f>'FY27 Higway Capital'!U79</f>
        <v>472101.43000000005</v>
      </c>
      <c r="P38" s="15">
        <f>'FY27 Higway Capital'!V79</f>
        <v>904101.43</v>
      </c>
      <c r="Q38" s="15">
        <f>'FY27 Higway Capital'!W79</f>
        <v>1116659.4300000002</v>
      </c>
      <c r="R38" s="15">
        <f>'FY27 Higway Capital'!X79</f>
        <v>442880.43000000017</v>
      </c>
      <c r="S38" s="87">
        <f>'FY27 Higway Capital'!Y79</f>
        <v>126673.43000000017</v>
      </c>
    </row>
    <row r="39" spans="1:19" ht="15" customHeight="1" x14ac:dyDescent="0.2">
      <c r="A39" s="462">
        <v>56</v>
      </c>
      <c r="B39" s="434" t="s">
        <v>414</v>
      </c>
      <c r="C39" s="617">
        <f>'FY27 Hwy Bridge &amp; Culvert'!I16</f>
        <v>473926.35</v>
      </c>
      <c r="D39" s="15">
        <f>'FY27 Hwy Bridge &amp; Culvert'!J16</f>
        <v>633926.35</v>
      </c>
      <c r="E39" s="15">
        <f>'FY27 Hwy Bridge &amp; Culvert'!K16</f>
        <v>683926.35</v>
      </c>
      <c r="F39" s="15">
        <f>'FY27 Hwy Bridge &amp; Culvert'!L16</f>
        <v>733926.35</v>
      </c>
      <c r="G39" s="15">
        <f>'FY27 Hwy Bridge &amp; Culvert'!M16</f>
        <v>783926.35</v>
      </c>
      <c r="H39" s="15">
        <f>'FY27 Hwy Bridge &amp; Culvert'!N16</f>
        <v>33926.349999999977</v>
      </c>
      <c r="I39" s="15">
        <f>'FY27 Hwy Bridge &amp; Culvert'!O16</f>
        <v>33926.349999999977</v>
      </c>
      <c r="J39" s="15">
        <f>'FY27 Hwy Bridge &amp; Culvert'!P16</f>
        <v>33926.349999999977</v>
      </c>
      <c r="K39" s="15">
        <f>'FY27 Hwy Bridge &amp; Culvert'!Q16</f>
        <v>33926.349999999977</v>
      </c>
      <c r="L39" s="15">
        <f>'FY27 Hwy Bridge &amp; Culvert'!R16</f>
        <v>33926.349999999977</v>
      </c>
      <c r="M39" s="15">
        <f>'FY27 Hwy Bridge &amp; Culvert'!S16</f>
        <v>33926.349999999977</v>
      </c>
      <c r="N39" s="15">
        <f>'FY27 Hwy Bridge &amp; Culvert'!T16</f>
        <v>33926.349999999977</v>
      </c>
      <c r="O39" s="15">
        <f>'FY27 Hwy Bridge &amp; Culvert'!U16</f>
        <v>33926.349999999977</v>
      </c>
      <c r="P39" s="15">
        <f>'FY27 Hwy Bridge &amp; Culvert'!V16</f>
        <v>33926.349999999977</v>
      </c>
      <c r="Q39" s="15">
        <f>'FY27 Hwy Bridge &amp; Culvert'!W16</f>
        <v>33926.349999999977</v>
      </c>
      <c r="R39" s="15">
        <f>'FY27 Hwy Bridge &amp; Culvert'!X16</f>
        <v>33926.349999999977</v>
      </c>
      <c r="S39" s="87">
        <f>'FY27 Hwy Bridge &amp; Culvert'!Y16</f>
        <v>33926.349999999977</v>
      </c>
    </row>
    <row r="40" spans="1:19" ht="15" customHeight="1" x14ac:dyDescent="0.2">
      <c r="A40" s="462">
        <v>59</v>
      </c>
      <c r="B40" s="434" t="s">
        <v>417</v>
      </c>
      <c r="C40" s="617">
        <f>'FY27 Hwy Guardrail'!I16</f>
        <v>16912</v>
      </c>
      <c r="D40" s="15">
        <f>'FY27 Hwy Guardrail'!J16</f>
        <v>26912</v>
      </c>
      <c r="E40" s="15">
        <f>'FY27 Hwy Guardrail'!K16</f>
        <v>6912</v>
      </c>
      <c r="F40" s="15">
        <f>'FY27 Hwy Guardrail'!L16</f>
        <v>16912</v>
      </c>
      <c r="G40" s="15">
        <f>'FY27 Hwy Guardrail'!M16</f>
        <v>16912</v>
      </c>
      <c r="H40" s="15">
        <f>'FY27 Hwy Guardrail'!N16</f>
        <v>16912</v>
      </c>
      <c r="I40" s="15">
        <f>'FY27 Hwy Guardrail'!O16</f>
        <v>16912</v>
      </c>
      <c r="J40" s="15">
        <f>'FY27 Hwy Guardrail'!P16</f>
        <v>16912</v>
      </c>
      <c r="K40" s="15">
        <f>'FY27 Hwy Guardrail'!Q16</f>
        <v>16912</v>
      </c>
      <c r="L40" s="15">
        <f>'FY27 Hwy Guardrail'!R16</f>
        <v>16912</v>
      </c>
      <c r="M40" s="15">
        <f>'FY27 Hwy Guardrail'!S16</f>
        <v>16912</v>
      </c>
      <c r="N40" s="15">
        <f>'FY27 Hwy Guardrail'!T16</f>
        <v>16912</v>
      </c>
      <c r="O40" s="15">
        <f>'FY27 Hwy Guardrail'!U16</f>
        <v>16912</v>
      </c>
      <c r="P40" s="15">
        <f>'FY27 Hwy Guardrail'!V16</f>
        <v>16912</v>
      </c>
      <c r="Q40" s="15">
        <f>'FY27 Hwy Guardrail'!W16</f>
        <v>16912</v>
      </c>
      <c r="R40" s="15">
        <f>'FY27 Hwy Guardrail'!X16</f>
        <v>16912</v>
      </c>
      <c r="S40" s="87">
        <f>'FY27 Hwy Guardrail'!Y16</f>
        <v>16912</v>
      </c>
    </row>
    <row r="41" spans="1:19" ht="15" customHeight="1" x14ac:dyDescent="0.2">
      <c r="A41" s="462"/>
      <c r="B41" s="434"/>
      <c r="C41" s="61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87"/>
    </row>
    <row r="42" spans="1:19" ht="15" customHeight="1" x14ac:dyDescent="0.2">
      <c r="A42" s="462">
        <v>47</v>
      </c>
      <c r="B42" s="434" t="s">
        <v>419</v>
      </c>
      <c r="C42" s="617">
        <f>'27 New Transport Infrastructure'!I16</f>
        <v>25000</v>
      </c>
      <c r="D42" s="15">
        <f>'27 New Transport Infrastructure'!J16</f>
        <v>25000</v>
      </c>
      <c r="E42" s="15">
        <f>'27 New Transport Infrastructure'!K16</f>
        <v>25000</v>
      </c>
      <c r="F42" s="15">
        <f>'27 New Transport Infrastructure'!L16</f>
        <v>25000</v>
      </c>
      <c r="G42" s="15">
        <f>'27 New Transport Infrastructure'!M16</f>
        <v>25000</v>
      </c>
      <c r="H42" s="15">
        <f>'27 New Transport Infrastructure'!N16</f>
        <v>25000</v>
      </c>
      <c r="I42" s="15">
        <f>'27 New Transport Infrastructure'!O16</f>
        <v>25000</v>
      </c>
      <c r="J42" s="15">
        <f>'27 New Transport Infrastructure'!P16</f>
        <v>25000</v>
      </c>
      <c r="K42" s="15">
        <f>'27 New Transport Infrastructure'!Q16</f>
        <v>25000</v>
      </c>
      <c r="L42" s="15">
        <f>'27 New Transport Infrastructure'!R16</f>
        <v>25000</v>
      </c>
      <c r="M42" s="15">
        <f>'27 New Transport Infrastructure'!S16</f>
        <v>25000</v>
      </c>
      <c r="N42" s="15">
        <f>'27 New Transport Infrastructure'!T16</f>
        <v>25000</v>
      </c>
      <c r="O42" s="15">
        <f>'27 New Transport Infrastructure'!U16</f>
        <v>25000</v>
      </c>
      <c r="P42" s="15">
        <f>'27 New Transport Infrastructure'!V16</f>
        <v>25000</v>
      </c>
      <c r="Q42" s="15">
        <f>'27 New Transport Infrastructure'!W16</f>
        <v>25000</v>
      </c>
      <c r="R42" s="15">
        <f>'27 New Transport Infrastructure'!X16</f>
        <v>25000</v>
      </c>
      <c r="S42" s="87">
        <f>'27 New Transport Infrastructure'!Y16</f>
        <v>25000</v>
      </c>
    </row>
    <row r="43" spans="1:19" ht="15" customHeight="1" x14ac:dyDescent="0.2">
      <c r="A43" s="462">
        <v>60</v>
      </c>
      <c r="B43" s="434" t="s">
        <v>421</v>
      </c>
      <c r="C43" s="617">
        <f>'FY27 New Sidewalks'!I17</f>
        <v>65000</v>
      </c>
      <c r="D43" s="15">
        <f>'FY27 New Sidewalks'!J17</f>
        <v>65000</v>
      </c>
      <c r="E43" s="15">
        <f>'FY27 New Sidewalks'!K17</f>
        <v>65000</v>
      </c>
      <c r="F43" s="15">
        <f>'FY27 New Sidewalks'!L17</f>
        <v>65000</v>
      </c>
      <c r="G43" s="15">
        <f>'FY27 New Sidewalks'!M17</f>
        <v>65000</v>
      </c>
      <c r="H43" s="15">
        <f>'FY27 New Sidewalks'!N17</f>
        <v>65000</v>
      </c>
      <c r="I43" s="15">
        <f>'FY27 New Sidewalks'!O17</f>
        <v>65000</v>
      </c>
      <c r="J43" s="15">
        <f>'FY27 New Sidewalks'!P17</f>
        <v>65000</v>
      </c>
      <c r="K43" s="15">
        <f>'FY27 New Sidewalks'!Q17</f>
        <v>65000</v>
      </c>
      <c r="L43" s="15">
        <f>'FY27 New Sidewalks'!R17</f>
        <v>65000</v>
      </c>
      <c r="M43" s="15">
        <f>'FY27 New Sidewalks'!S17</f>
        <v>65000</v>
      </c>
      <c r="N43" s="15">
        <f>'FY27 New Sidewalks'!T17</f>
        <v>65000</v>
      </c>
      <c r="O43" s="15">
        <f>'FY27 New Sidewalks'!U17</f>
        <v>65000</v>
      </c>
      <c r="P43" s="15">
        <f>'FY27 New Sidewalks'!V17</f>
        <v>65000</v>
      </c>
      <c r="Q43" s="15">
        <f>'FY27 New Sidewalks'!W17</f>
        <v>65000</v>
      </c>
      <c r="R43" s="15">
        <f>'FY27 New Sidewalks'!X17</f>
        <v>65000</v>
      </c>
      <c r="S43" s="87">
        <f>'FY27 New Sidewalks'!Y17</f>
        <v>65000</v>
      </c>
    </row>
    <row r="44" spans="1:19" ht="15" customHeight="1" thickBot="1" x14ac:dyDescent="0.25">
      <c r="A44" s="628"/>
      <c r="B44" s="496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6"/>
    </row>
    <row r="45" spans="1:19" ht="19.899999999999999" customHeight="1" thickTop="1" thickBot="1" x14ac:dyDescent="0.3">
      <c r="A45" s="625"/>
      <c r="B45" s="626" t="s">
        <v>114</v>
      </c>
      <c r="C45" s="627">
        <f>SUM(C29:C44)</f>
        <v>1351503.04</v>
      </c>
      <c r="D45" s="627">
        <f t="shared" ref="D45:S45" si="2">SUM(D29:D44)</f>
        <v>2120298.64</v>
      </c>
      <c r="E45" s="627">
        <f t="shared" si="2"/>
        <v>2202105.8000000003</v>
      </c>
      <c r="F45" s="627">
        <f t="shared" si="2"/>
        <v>1949080.9600000004</v>
      </c>
      <c r="G45" s="627">
        <f t="shared" si="2"/>
        <v>2273467.12</v>
      </c>
      <c r="H45" s="627">
        <f t="shared" si="2"/>
        <v>1862418.2800000003</v>
      </c>
      <c r="I45" s="627">
        <f t="shared" si="2"/>
        <v>1902410.9400000004</v>
      </c>
      <c r="J45" s="627">
        <f t="shared" si="2"/>
        <v>2270130.1000000006</v>
      </c>
      <c r="K45" s="627">
        <f t="shared" si="2"/>
        <v>2280679.2600000002</v>
      </c>
      <c r="L45" s="627">
        <f t="shared" si="2"/>
        <v>1481101.7700000005</v>
      </c>
      <c r="M45" s="627">
        <f t="shared" si="2"/>
        <v>1650439.9300000006</v>
      </c>
      <c r="N45" s="627">
        <f t="shared" si="2"/>
        <v>1924233.0900000008</v>
      </c>
      <c r="O45" s="627">
        <f t="shared" si="2"/>
        <v>2145804.2500000005</v>
      </c>
      <c r="P45" s="627">
        <f t="shared" si="2"/>
        <v>2559554.4100000006</v>
      </c>
      <c r="Q45" s="627">
        <f t="shared" si="2"/>
        <v>2219862.5700000008</v>
      </c>
      <c r="R45" s="627">
        <f t="shared" si="2"/>
        <v>1810833.7300000009</v>
      </c>
      <c r="S45" s="627">
        <f t="shared" si="2"/>
        <v>1735876.8900000006</v>
      </c>
    </row>
    <row r="46" spans="1:19" ht="15" customHeight="1" thickTop="1" x14ac:dyDescent="0.2"/>
    <row r="47" spans="1:19" ht="15" customHeight="1" x14ac:dyDescent="0.2">
      <c r="G47" s="116" t="s">
        <v>19</v>
      </c>
    </row>
  </sheetData>
  <printOptions horizontalCentered="1"/>
  <pageMargins left="0" right="0" top="0.5" bottom="0" header="0" footer="0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AFEA-FD49-422E-905B-72EC46CB294A}">
  <sheetPr>
    <pageSetUpPr fitToPage="1"/>
  </sheetPr>
  <dimension ref="A1:L29"/>
  <sheetViews>
    <sheetView workbookViewId="0">
      <selection sqref="A1:XFD1048576"/>
    </sheetView>
  </sheetViews>
  <sheetFormatPr defaultColWidth="9.140625" defaultRowHeight="15" customHeight="1" x14ac:dyDescent="0.2"/>
  <cols>
    <col min="1" max="1" width="18.42578125" style="170" customWidth="1"/>
    <col min="2" max="2" width="12.28515625" style="170" customWidth="1"/>
    <col min="3" max="3" width="11.42578125" style="170" customWidth="1"/>
    <col min="4" max="4" width="13.42578125" style="170" customWidth="1"/>
    <col min="5" max="5" width="15.7109375" style="170" customWidth="1"/>
    <col min="6" max="6" width="16.7109375" style="170" customWidth="1"/>
    <col min="7" max="7" width="13.85546875" style="170" customWidth="1"/>
    <col min="8" max="8" width="60.42578125" style="170" customWidth="1"/>
    <col min="9" max="9" width="12.7109375" style="170" customWidth="1"/>
    <col min="10" max="10" width="9.28515625" style="170" customWidth="1"/>
    <col min="11" max="11" width="9.42578125" style="170" customWidth="1"/>
    <col min="12" max="16384" width="9.140625" style="170"/>
  </cols>
  <sheetData>
    <row r="1" spans="1:8" ht="49.9" customHeight="1" thickTop="1" x14ac:dyDescent="0.25">
      <c r="A1" s="658" t="s">
        <v>170</v>
      </c>
      <c r="B1" s="659"/>
      <c r="C1" s="659"/>
      <c r="D1" s="659"/>
      <c r="E1" s="659"/>
      <c r="F1" s="659"/>
      <c r="G1" s="659"/>
      <c r="H1" s="660"/>
    </row>
    <row r="2" spans="1:8" ht="15" customHeight="1" x14ac:dyDescent="0.25">
      <c r="A2" s="661" t="s">
        <v>171</v>
      </c>
      <c r="B2" s="662"/>
      <c r="C2" s="662"/>
      <c r="D2" s="662"/>
      <c r="E2" s="662"/>
      <c r="F2" s="662"/>
      <c r="G2" s="662"/>
      <c r="H2" s="663"/>
    </row>
    <row r="3" spans="1:8" ht="15" customHeight="1" thickBot="1" x14ac:dyDescent="0.3">
      <c r="A3" s="664" t="s">
        <v>317</v>
      </c>
      <c r="B3" s="665"/>
      <c r="C3" s="665"/>
      <c r="D3" s="665"/>
      <c r="E3" s="665"/>
      <c r="F3" s="665"/>
      <c r="G3" s="665"/>
      <c r="H3" s="666"/>
    </row>
    <row r="4" spans="1:8" ht="15" customHeight="1" thickTop="1" thickBot="1" x14ac:dyDescent="0.25">
      <c r="A4" s="667" t="s">
        <v>172</v>
      </c>
      <c r="B4" s="668"/>
      <c r="C4" s="668"/>
      <c r="D4" s="668"/>
      <c r="E4" s="668"/>
      <c r="F4" s="668"/>
      <c r="G4" s="668"/>
      <c r="H4" s="669"/>
    </row>
    <row r="5" spans="1:8" ht="15" customHeight="1" thickTop="1" thickBot="1" x14ac:dyDescent="0.25">
      <c r="A5" s="171" t="s">
        <v>173</v>
      </c>
      <c r="B5" s="172" t="s">
        <v>174</v>
      </c>
      <c r="C5" s="172" t="s">
        <v>175</v>
      </c>
      <c r="D5" s="172"/>
      <c r="E5" s="172" t="s">
        <v>176</v>
      </c>
      <c r="F5" s="172" t="s">
        <v>177</v>
      </c>
      <c r="G5" s="172" t="s">
        <v>178</v>
      </c>
      <c r="H5" s="173" t="s">
        <v>179</v>
      </c>
    </row>
    <row r="6" spans="1:8" ht="15" customHeight="1" x14ac:dyDescent="0.2">
      <c r="A6" s="174" t="s">
        <v>181</v>
      </c>
      <c r="B6" s="175">
        <v>120000</v>
      </c>
      <c r="C6" s="175">
        <v>10000</v>
      </c>
      <c r="D6" s="175"/>
      <c r="E6" s="175">
        <v>2500</v>
      </c>
      <c r="F6" s="175">
        <v>2000</v>
      </c>
      <c r="G6" s="176">
        <v>2.6</v>
      </c>
      <c r="H6" s="177" t="s">
        <v>182</v>
      </c>
    </row>
    <row r="7" spans="1:8" ht="15" customHeight="1" x14ac:dyDescent="0.2">
      <c r="A7" s="180"/>
      <c r="B7" s="178"/>
      <c r="C7" s="178"/>
      <c r="D7" s="178"/>
      <c r="E7" s="178"/>
      <c r="F7" s="178"/>
      <c r="G7" s="179"/>
      <c r="H7" s="181" t="s">
        <v>271</v>
      </c>
    </row>
    <row r="8" spans="1:8" ht="15" customHeight="1" x14ac:dyDescent="0.2">
      <c r="A8" s="180"/>
      <c r="B8" s="178"/>
      <c r="C8" s="178"/>
      <c r="D8" s="178"/>
      <c r="E8" s="178"/>
      <c r="F8" s="178"/>
      <c r="G8" s="179"/>
      <c r="H8" s="181" t="s">
        <v>183</v>
      </c>
    </row>
    <row r="9" spans="1:8" ht="15" customHeight="1" x14ac:dyDescent="0.2">
      <c r="A9" s="180"/>
      <c r="B9" s="178"/>
      <c r="C9" s="178"/>
      <c r="D9" s="178"/>
      <c r="E9" s="178"/>
      <c r="F9" s="178"/>
      <c r="G9" s="179"/>
      <c r="H9" s="181" t="s">
        <v>184</v>
      </c>
    </row>
    <row r="10" spans="1:8" ht="15" customHeight="1" thickBot="1" x14ac:dyDescent="0.25">
      <c r="A10" s="180"/>
      <c r="B10" s="178"/>
      <c r="C10" s="178"/>
      <c r="D10" s="178"/>
      <c r="E10" s="178"/>
      <c r="F10" s="178"/>
      <c r="G10" s="179"/>
      <c r="H10" s="181" t="s">
        <v>185</v>
      </c>
    </row>
    <row r="11" spans="1:8" ht="15" customHeight="1" x14ac:dyDescent="0.2">
      <c r="A11" s="174" t="s">
        <v>186</v>
      </c>
      <c r="B11" s="175">
        <v>125000</v>
      </c>
      <c r="C11" s="175">
        <v>12000</v>
      </c>
      <c r="D11" s="175"/>
      <c r="E11" s="175">
        <v>2500</v>
      </c>
      <c r="F11" s="175">
        <v>2000</v>
      </c>
      <c r="G11" s="182">
        <v>3.4</v>
      </c>
      <c r="H11" s="177" t="s">
        <v>187</v>
      </c>
    </row>
    <row r="12" spans="1:8" ht="15" customHeight="1" thickBot="1" x14ac:dyDescent="0.25">
      <c r="A12" s="180"/>
      <c r="B12" s="178"/>
      <c r="C12" s="178"/>
      <c r="D12" s="178"/>
      <c r="E12" s="178"/>
      <c r="F12" s="178"/>
      <c r="G12" s="183"/>
      <c r="H12" s="181" t="s">
        <v>188</v>
      </c>
    </row>
    <row r="13" spans="1:8" ht="15" customHeight="1" thickBot="1" x14ac:dyDescent="0.25">
      <c r="A13" s="184" t="s">
        <v>189</v>
      </c>
      <c r="B13" s="185">
        <v>125000</v>
      </c>
      <c r="C13" s="185">
        <v>12000</v>
      </c>
      <c r="D13" s="185"/>
      <c r="E13" s="185">
        <v>2500</v>
      </c>
      <c r="F13" s="185">
        <v>2000</v>
      </c>
      <c r="G13" s="186">
        <v>3.35</v>
      </c>
      <c r="H13" s="187" t="s">
        <v>190</v>
      </c>
    </row>
    <row r="14" spans="1:8" ht="15" customHeight="1" x14ac:dyDescent="0.2">
      <c r="A14" s="174" t="s">
        <v>191</v>
      </c>
      <c r="B14" s="175">
        <v>125000</v>
      </c>
      <c r="C14" s="188">
        <v>12000</v>
      </c>
      <c r="D14" s="188"/>
      <c r="E14" s="175">
        <v>2500</v>
      </c>
      <c r="F14" s="175">
        <v>2000</v>
      </c>
      <c r="G14" s="176">
        <v>2</v>
      </c>
      <c r="H14" s="189" t="s">
        <v>192</v>
      </c>
    </row>
    <row r="15" spans="1:8" ht="15" customHeight="1" x14ac:dyDescent="0.25">
      <c r="A15" s="180"/>
      <c r="B15" s="178"/>
      <c r="C15" s="190"/>
      <c r="D15" s="190"/>
      <c r="E15" s="178"/>
      <c r="F15" s="178"/>
      <c r="G15" s="179"/>
      <c r="H15" s="191" t="s">
        <v>193</v>
      </c>
    </row>
    <row r="16" spans="1:8" ht="15" customHeight="1" thickBot="1" x14ac:dyDescent="0.3">
      <c r="A16" s="180"/>
      <c r="B16" s="178"/>
      <c r="C16" s="190"/>
      <c r="D16" s="190"/>
      <c r="E16" s="178"/>
      <c r="F16" s="178"/>
      <c r="G16" s="179"/>
      <c r="H16" s="191" t="s">
        <v>194</v>
      </c>
    </row>
    <row r="17" spans="1:12" s="193" customFormat="1" ht="15" customHeight="1" x14ac:dyDescent="0.25">
      <c r="A17" s="174" t="s">
        <v>195</v>
      </c>
      <c r="B17" s="175">
        <v>130000</v>
      </c>
      <c r="C17" s="192">
        <v>15000</v>
      </c>
      <c r="D17" s="192"/>
      <c r="E17" s="175">
        <v>2500</v>
      </c>
      <c r="F17" s="175">
        <v>2000</v>
      </c>
      <c r="G17" s="176">
        <v>3.4</v>
      </c>
      <c r="H17" s="177" t="s">
        <v>196</v>
      </c>
    </row>
    <row r="18" spans="1:12" s="193" customFormat="1" ht="15" customHeight="1" thickBot="1" x14ac:dyDescent="0.3">
      <c r="A18" s="180"/>
      <c r="B18" s="178"/>
      <c r="C18" s="194"/>
      <c r="D18" s="194"/>
      <c r="E18" s="178"/>
      <c r="F18" s="178"/>
      <c r="G18" s="195"/>
      <c r="H18" s="181" t="s">
        <v>197</v>
      </c>
    </row>
    <row r="19" spans="1:12" s="193" customFormat="1" ht="15" customHeight="1" x14ac:dyDescent="0.25">
      <c r="A19" s="251" t="s">
        <v>274</v>
      </c>
      <c r="B19" s="175">
        <v>130000</v>
      </c>
      <c r="C19" s="196">
        <v>15000</v>
      </c>
      <c r="D19" s="196"/>
      <c r="E19" s="175">
        <v>2500</v>
      </c>
      <c r="F19" s="175">
        <v>2000</v>
      </c>
      <c r="G19" s="176">
        <v>3.35</v>
      </c>
      <c r="H19" s="177" t="s">
        <v>198</v>
      </c>
    </row>
    <row r="20" spans="1:12" s="193" customFormat="1" ht="15" customHeight="1" x14ac:dyDescent="0.25">
      <c r="A20" s="197"/>
      <c r="B20" s="178"/>
      <c r="C20" s="198"/>
      <c r="D20" s="198"/>
      <c r="E20" s="178"/>
      <c r="F20" s="178"/>
      <c r="G20" s="179"/>
      <c r="H20" s="199" t="s">
        <v>199</v>
      </c>
    </row>
    <row r="21" spans="1:12" s="193" customFormat="1" ht="15" customHeight="1" thickBot="1" x14ac:dyDescent="0.3">
      <c r="A21" s="247"/>
      <c r="B21" s="178"/>
      <c r="C21" s="198"/>
      <c r="D21" s="198"/>
      <c r="E21" s="178"/>
      <c r="F21" s="178"/>
      <c r="G21" s="179"/>
      <c r="H21" s="199" t="s">
        <v>200</v>
      </c>
    </row>
    <row r="22" spans="1:12" s="193" customFormat="1" ht="15" customHeight="1" x14ac:dyDescent="0.25">
      <c r="A22" s="251" t="s">
        <v>273</v>
      </c>
      <c r="B22" s="175">
        <v>135000</v>
      </c>
      <c r="C22" s="257">
        <v>15000</v>
      </c>
      <c r="D22" s="257"/>
      <c r="E22" s="175">
        <v>2500</v>
      </c>
      <c r="F22" s="175">
        <v>2000</v>
      </c>
      <c r="G22" s="250">
        <v>2.5499999999999998</v>
      </c>
      <c r="H22" s="252" t="s">
        <v>180</v>
      </c>
    </row>
    <row r="23" spans="1:12" s="193" customFormat="1" ht="15" customHeight="1" thickBot="1" x14ac:dyDescent="0.3">
      <c r="A23" s="247"/>
      <c r="B23" s="248"/>
      <c r="C23" s="249"/>
      <c r="D23" s="249"/>
      <c r="E23" s="248"/>
      <c r="F23" s="248"/>
      <c r="G23" s="195"/>
      <c r="H23" s="199" t="s">
        <v>272</v>
      </c>
    </row>
    <row r="24" spans="1:12" s="193" customFormat="1" ht="15" customHeight="1" thickTop="1" thickBot="1" x14ac:dyDescent="0.3">
      <c r="A24" s="202" t="s">
        <v>235</v>
      </c>
      <c r="B24" s="256">
        <f>SUM(B6:B23)</f>
        <v>890000</v>
      </c>
      <c r="C24" s="258">
        <f>SUM(C6:C23)</f>
        <v>91000</v>
      </c>
      <c r="D24" s="258"/>
      <c r="E24" s="258">
        <f>SUM(E6:E23)</f>
        <v>17500</v>
      </c>
      <c r="F24" s="258">
        <f t="shared" ref="F24" si="0">SUM(F6:F23)</f>
        <v>14000</v>
      </c>
      <c r="G24" s="259">
        <f>SUM(G6:G23)</f>
        <v>20.650000000000002</v>
      </c>
      <c r="H24" s="200" t="s">
        <v>201</v>
      </c>
    </row>
    <row r="25" spans="1:12" ht="15" customHeight="1" thickTop="1" x14ac:dyDescent="0.2">
      <c r="L25" s="201"/>
    </row>
    <row r="29" spans="1:12" ht="15" customHeight="1" x14ac:dyDescent="0.2">
      <c r="H29" s="201"/>
    </row>
  </sheetData>
  <mergeCells count="4">
    <mergeCell ref="A1:H1"/>
    <mergeCell ref="A2:H2"/>
    <mergeCell ref="A3:H3"/>
    <mergeCell ref="A4:H4"/>
  </mergeCells>
  <printOptions horizontalCentered="1"/>
  <pageMargins left="0" right="0" top="0" bottom="0.5" header="0" footer="0"/>
  <pageSetup paperSize="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2931-80EE-4E37-9A11-C5DCC1ADB32F}">
  <sheetPr>
    <pageSetUpPr fitToPage="1"/>
  </sheetPr>
  <dimension ref="A1:F80"/>
  <sheetViews>
    <sheetView zoomScale="130" zoomScaleNormal="130" workbookViewId="0">
      <selection sqref="A1:XFD1048576"/>
    </sheetView>
  </sheetViews>
  <sheetFormatPr defaultColWidth="9.140625" defaultRowHeight="15" customHeight="1" x14ac:dyDescent="0.2"/>
  <cols>
    <col min="1" max="1" width="16.85546875" style="116" customWidth="1"/>
    <col min="2" max="2" width="14.5703125" style="208" customWidth="1"/>
    <col min="3" max="3" width="11.42578125" style="209" customWidth="1"/>
    <col min="4" max="4" width="17.85546875" style="209" customWidth="1"/>
    <col min="5" max="5" width="15.7109375" style="116" customWidth="1"/>
    <col min="6" max="6" width="85.140625" style="116" customWidth="1"/>
    <col min="7" max="7" width="13.85546875" style="116" customWidth="1"/>
    <col min="8" max="16384" width="9.140625" style="116"/>
  </cols>
  <sheetData>
    <row r="1" spans="1:6" ht="49.9" customHeight="1" thickTop="1" x14ac:dyDescent="0.25">
      <c r="A1" s="670" t="s">
        <v>202</v>
      </c>
      <c r="B1" s="671"/>
      <c r="C1" s="671"/>
      <c r="D1" s="671"/>
      <c r="E1" s="671"/>
      <c r="F1" s="672"/>
    </row>
    <row r="2" spans="1:6" ht="15" customHeight="1" x14ac:dyDescent="0.25">
      <c r="A2" s="673" t="s">
        <v>203</v>
      </c>
      <c r="B2" s="674"/>
      <c r="C2" s="674"/>
      <c r="D2" s="674"/>
      <c r="E2" s="674"/>
      <c r="F2" s="675"/>
    </row>
    <row r="3" spans="1:6" ht="15" customHeight="1" thickBot="1" x14ac:dyDescent="0.3">
      <c r="A3" s="673" t="s">
        <v>316</v>
      </c>
      <c r="B3" s="674"/>
      <c r="C3" s="674"/>
      <c r="D3" s="674"/>
      <c r="E3" s="674"/>
      <c r="F3" s="675"/>
    </row>
    <row r="4" spans="1:6" s="81" customFormat="1" ht="15" customHeight="1" thickTop="1" thickBot="1" x14ac:dyDescent="0.3">
      <c r="A4" s="202" t="s">
        <v>173</v>
      </c>
      <c r="B4" s="203" t="s">
        <v>204</v>
      </c>
      <c r="C4" s="204" t="s">
        <v>205</v>
      </c>
      <c r="D4" s="204"/>
      <c r="E4" s="205" t="s">
        <v>206</v>
      </c>
      <c r="F4" s="206" t="s">
        <v>207</v>
      </c>
    </row>
    <row r="5" spans="1:6" ht="15" customHeight="1" thickTop="1" x14ac:dyDescent="0.2">
      <c r="A5" s="211"/>
      <c r="F5" s="210"/>
    </row>
    <row r="6" spans="1:6" ht="15" customHeight="1" thickBot="1" x14ac:dyDescent="0.25">
      <c r="A6" s="212"/>
      <c r="B6" s="213"/>
      <c r="C6" s="214"/>
      <c r="D6" s="214"/>
      <c r="E6" s="215"/>
      <c r="F6" s="216"/>
    </row>
    <row r="7" spans="1:6" ht="15" customHeight="1" x14ac:dyDescent="0.2">
      <c r="A7" s="217" t="s">
        <v>278</v>
      </c>
      <c r="B7" s="218">
        <v>300000</v>
      </c>
      <c r="C7" s="219">
        <v>2.11</v>
      </c>
      <c r="D7" s="219"/>
      <c r="E7" s="220" t="s">
        <v>318</v>
      </c>
      <c r="F7" s="210" t="s">
        <v>276</v>
      </c>
    </row>
    <row r="8" spans="1:6" ht="15" customHeight="1" x14ac:dyDescent="0.2">
      <c r="A8" s="211"/>
      <c r="E8" s="116" t="s">
        <v>319</v>
      </c>
      <c r="F8" s="210" t="s">
        <v>314</v>
      </c>
    </row>
    <row r="9" spans="1:6" ht="15" customHeight="1" x14ac:dyDescent="0.2">
      <c r="A9" s="211"/>
      <c r="E9" s="116" t="s">
        <v>320</v>
      </c>
      <c r="F9" s="210" t="s">
        <v>277</v>
      </c>
    </row>
    <row r="10" spans="1:6" ht="15" customHeight="1" x14ac:dyDescent="0.2">
      <c r="A10" s="211"/>
      <c r="E10" s="116" t="s">
        <v>275</v>
      </c>
      <c r="F10" s="210" t="s">
        <v>313</v>
      </c>
    </row>
    <row r="11" spans="1:6" ht="15" customHeight="1" thickBot="1" x14ac:dyDescent="0.25">
      <c r="A11" s="211"/>
      <c r="F11" s="210"/>
    </row>
    <row r="12" spans="1:6" ht="15" customHeight="1" x14ac:dyDescent="0.2">
      <c r="A12" s="217" t="s">
        <v>279</v>
      </c>
      <c r="B12" s="218">
        <v>295000</v>
      </c>
      <c r="C12" s="219">
        <v>2.0699999999999998</v>
      </c>
      <c r="D12" s="219"/>
      <c r="E12" s="220" t="s">
        <v>282</v>
      </c>
      <c r="F12" s="221" t="s">
        <v>289</v>
      </c>
    </row>
    <row r="13" spans="1:6" ht="15" customHeight="1" x14ac:dyDescent="0.2">
      <c r="A13" s="207"/>
      <c r="E13" s="116" t="s">
        <v>211</v>
      </c>
      <c r="F13" s="210" t="s">
        <v>288</v>
      </c>
    </row>
    <row r="14" spans="1:6" ht="15" customHeight="1" x14ac:dyDescent="0.2">
      <c r="A14" s="207"/>
      <c r="E14" s="116" t="s">
        <v>215</v>
      </c>
      <c r="F14" s="210"/>
    </row>
    <row r="15" spans="1:6" ht="15" customHeight="1" x14ac:dyDescent="0.2">
      <c r="A15" s="207"/>
      <c r="E15" s="116" t="s">
        <v>212</v>
      </c>
      <c r="F15" s="210"/>
    </row>
    <row r="16" spans="1:6" ht="15" customHeight="1" x14ac:dyDescent="0.2">
      <c r="A16" s="207"/>
      <c r="E16" s="116" t="s">
        <v>283</v>
      </c>
      <c r="F16" s="210"/>
    </row>
    <row r="17" spans="1:6" ht="15" customHeight="1" x14ac:dyDescent="0.2">
      <c r="A17" s="207"/>
      <c r="E17" s="116" t="s">
        <v>213</v>
      </c>
      <c r="F17" s="210"/>
    </row>
    <row r="18" spans="1:6" ht="15" customHeight="1" x14ac:dyDescent="0.2">
      <c r="A18" s="207"/>
      <c r="E18" s="116" t="s">
        <v>284</v>
      </c>
      <c r="F18" s="210"/>
    </row>
    <row r="19" spans="1:6" ht="15" customHeight="1" x14ac:dyDescent="0.2">
      <c r="A19" s="207"/>
      <c r="E19" s="116" t="s">
        <v>285</v>
      </c>
      <c r="F19" s="210"/>
    </row>
    <row r="20" spans="1:6" ht="15" customHeight="1" thickBot="1" x14ac:dyDescent="0.25">
      <c r="A20" s="211"/>
      <c r="F20" s="210"/>
    </row>
    <row r="21" spans="1:6" ht="15" customHeight="1" x14ac:dyDescent="0.2">
      <c r="A21" s="217" t="s">
        <v>280</v>
      </c>
      <c r="B21" s="218">
        <v>295000</v>
      </c>
      <c r="C21" s="219">
        <v>1.93</v>
      </c>
      <c r="D21" s="219"/>
      <c r="E21" s="220" t="s">
        <v>321</v>
      </c>
      <c r="F21" s="221" t="s">
        <v>208</v>
      </c>
    </row>
    <row r="22" spans="1:6" ht="15" customHeight="1" x14ac:dyDescent="0.2">
      <c r="A22" s="207"/>
      <c r="E22" s="116" t="s">
        <v>215</v>
      </c>
      <c r="F22" s="210" t="s">
        <v>288</v>
      </c>
    </row>
    <row r="23" spans="1:6" ht="15" customHeight="1" x14ac:dyDescent="0.2">
      <c r="A23" s="207"/>
      <c r="E23" s="116" t="s">
        <v>210</v>
      </c>
      <c r="F23" s="210"/>
    </row>
    <row r="24" spans="1:6" ht="15" customHeight="1" x14ac:dyDescent="0.2">
      <c r="A24" s="207"/>
      <c r="E24" s="116" t="s">
        <v>209</v>
      </c>
      <c r="F24" s="210"/>
    </row>
    <row r="25" spans="1:6" ht="15" customHeight="1" x14ac:dyDescent="0.2">
      <c r="A25" s="207"/>
      <c r="E25" s="116" t="s">
        <v>216</v>
      </c>
      <c r="F25" s="210"/>
    </row>
    <row r="26" spans="1:6" ht="15" customHeight="1" x14ac:dyDescent="0.2">
      <c r="A26" s="207"/>
      <c r="E26" s="116" t="s">
        <v>286</v>
      </c>
      <c r="F26" s="210"/>
    </row>
    <row r="27" spans="1:6" ht="15" customHeight="1" x14ac:dyDescent="0.2">
      <c r="A27" s="207"/>
      <c r="E27" s="116" t="s">
        <v>214</v>
      </c>
      <c r="F27" s="210"/>
    </row>
    <row r="28" spans="1:6" ht="15" customHeight="1" x14ac:dyDescent="0.2">
      <c r="A28" s="207"/>
      <c r="E28" s="116" t="s">
        <v>287</v>
      </c>
      <c r="F28" s="210"/>
    </row>
    <row r="29" spans="1:6" ht="15" customHeight="1" thickBot="1" x14ac:dyDescent="0.25">
      <c r="A29" s="211"/>
      <c r="F29" s="210"/>
    </row>
    <row r="30" spans="1:6" ht="15" customHeight="1" x14ac:dyDescent="0.2">
      <c r="A30" s="217" t="s">
        <v>281</v>
      </c>
      <c r="B30" s="218">
        <v>295000</v>
      </c>
      <c r="C30" s="219">
        <v>1.62</v>
      </c>
      <c r="D30" s="219"/>
      <c r="E30" s="220" t="s">
        <v>217</v>
      </c>
      <c r="F30" s="221"/>
    </row>
    <row r="31" spans="1:6" ht="15" customHeight="1" x14ac:dyDescent="0.2">
      <c r="A31" s="211"/>
      <c r="E31" s="116" t="s">
        <v>218</v>
      </c>
    </row>
    <row r="32" spans="1:6" ht="15" customHeight="1" x14ac:dyDescent="0.2">
      <c r="A32" s="211"/>
      <c r="E32" s="116" t="s">
        <v>219</v>
      </c>
      <c r="F32" s="210"/>
    </row>
    <row r="33" spans="1:6" ht="15" customHeight="1" x14ac:dyDescent="0.2">
      <c r="A33" s="211"/>
      <c r="E33" s="116" t="s">
        <v>220</v>
      </c>
      <c r="F33" s="210"/>
    </row>
    <row r="34" spans="1:6" ht="15" customHeight="1" x14ac:dyDescent="0.2">
      <c r="A34" s="211"/>
      <c r="E34" s="116" t="s">
        <v>290</v>
      </c>
      <c r="F34" s="210"/>
    </row>
    <row r="35" spans="1:6" ht="15" customHeight="1" x14ac:dyDescent="0.2">
      <c r="A35" s="211"/>
      <c r="E35" s="116" t="s">
        <v>221</v>
      </c>
      <c r="F35" s="210"/>
    </row>
    <row r="36" spans="1:6" ht="15" customHeight="1" x14ac:dyDescent="0.2">
      <c r="A36" s="211"/>
      <c r="E36" s="116" t="s">
        <v>222</v>
      </c>
      <c r="F36" s="210"/>
    </row>
    <row r="37" spans="1:6" ht="15" customHeight="1" x14ac:dyDescent="0.2">
      <c r="A37" s="211"/>
      <c r="E37" s="116" t="s">
        <v>223</v>
      </c>
      <c r="F37" s="210"/>
    </row>
    <row r="38" spans="1:6" ht="15" customHeight="1" thickBot="1" x14ac:dyDescent="0.25">
      <c r="A38" s="226"/>
      <c r="B38" s="227"/>
      <c r="C38" s="228"/>
      <c r="D38" s="228"/>
      <c r="E38" s="229"/>
      <c r="F38" s="230"/>
    </row>
    <row r="39" spans="1:6" ht="15" customHeight="1" thickTop="1" thickBot="1" x14ac:dyDescent="0.25">
      <c r="A39" s="235"/>
      <c r="B39" s="236"/>
      <c r="C39" s="237"/>
      <c r="D39" s="237"/>
      <c r="E39" s="238"/>
      <c r="F39" s="238"/>
    </row>
    <row r="40" spans="1:6" s="81" customFormat="1" ht="15" customHeight="1" thickTop="1" thickBot="1" x14ac:dyDescent="0.3">
      <c r="A40" s="202" t="s">
        <v>173</v>
      </c>
      <c r="B40" s="203" t="s">
        <v>204</v>
      </c>
      <c r="C40" s="204" t="s">
        <v>205</v>
      </c>
      <c r="D40" s="204"/>
      <c r="E40" s="205" t="s">
        <v>206</v>
      </c>
      <c r="F40" s="206" t="s">
        <v>207</v>
      </c>
    </row>
    <row r="41" spans="1:6" ht="15" customHeight="1" thickTop="1" x14ac:dyDescent="0.2">
      <c r="A41" s="222" t="s">
        <v>297</v>
      </c>
      <c r="B41" s="223">
        <v>300000</v>
      </c>
      <c r="C41" s="224">
        <v>1.94</v>
      </c>
      <c r="E41" s="116" t="s">
        <v>225</v>
      </c>
      <c r="F41" s="225"/>
    </row>
    <row r="42" spans="1:6" ht="15" customHeight="1" x14ac:dyDescent="0.2">
      <c r="A42" s="211"/>
      <c r="E42" s="116" t="s">
        <v>226</v>
      </c>
      <c r="F42" s="210"/>
    </row>
    <row r="43" spans="1:6" ht="15" customHeight="1" x14ac:dyDescent="0.2">
      <c r="A43" s="211"/>
      <c r="E43" s="116" t="s">
        <v>291</v>
      </c>
      <c r="F43" s="210"/>
    </row>
    <row r="44" spans="1:6" ht="15" customHeight="1" x14ac:dyDescent="0.2">
      <c r="A44" s="211"/>
      <c r="E44" s="116" t="s">
        <v>224</v>
      </c>
      <c r="F44" s="210"/>
    </row>
    <row r="45" spans="1:6" ht="15" customHeight="1" x14ac:dyDescent="0.2">
      <c r="A45" s="211"/>
      <c r="E45" s="116" t="s">
        <v>227</v>
      </c>
      <c r="F45" s="210"/>
    </row>
    <row r="46" spans="1:6" ht="15" customHeight="1" x14ac:dyDescent="0.2">
      <c r="A46" s="211"/>
      <c r="E46" s="116" t="s">
        <v>292</v>
      </c>
      <c r="F46" s="210"/>
    </row>
    <row r="47" spans="1:6" ht="15" customHeight="1" thickBot="1" x14ac:dyDescent="0.25">
      <c r="A47" s="211"/>
      <c r="F47" s="210"/>
    </row>
    <row r="48" spans="1:6" ht="15" customHeight="1" x14ac:dyDescent="0.2">
      <c r="A48" s="217" t="s">
        <v>296</v>
      </c>
      <c r="B48" s="218">
        <v>305000</v>
      </c>
      <c r="C48" s="219">
        <v>1.45</v>
      </c>
      <c r="D48" s="219"/>
      <c r="E48" s="220" t="s">
        <v>234</v>
      </c>
      <c r="F48" s="221" t="s">
        <v>293</v>
      </c>
    </row>
    <row r="49" spans="1:6" ht="15" customHeight="1" x14ac:dyDescent="0.2">
      <c r="A49" s="211"/>
      <c r="E49" s="116" t="s">
        <v>229</v>
      </c>
      <c r="F49" s="210"/>
    </row>
    <row r="50" spans="1:6" ht="15" customHeight="1" x14ac:dyDescent="0.2">
      <c r="A50" s="211"/>
      <c r="E50" s="116" t="s">
        <v>230</v>
      </c>
      <c r="F50" s="210"/>
    </row>
    <row r="51" spans="1:6" ht="15" customHeight="1" x14ac:dyDescent="0.2">
      <c r="A51" s="211"/>
      <c r="E51" s="116" t="s">
        <v>228</v>
      </c>
      <c r="F51" s="210"/>
    </row>
    <row r="52" spans="1:6" ht="15" customHeight="1" x14ac:dyDescent="0.2">
      <c r="A52" s="211"/>
      <c r="F52" s="210"/>
    </row>
    <row r="53" spans="1:6" ht="15" customHeight="1" thickBot="1" x14ac:dyDescent="0.25">
      <c r="A53" s="211"/>
      <c r="F53" s="210"/>
    </row>
    <row r="54" spans="1:6" ht="15" customHeight="1" x14ac:dyDescent="0.2">
      <c r="A54" s="217" t="s">
        <v>295</v>
      </c>
      <c r="B54" s="218">
        <v>305000</v>
      </c>
      <c r="C54" s="219">
        <v>2</v>
      </c>
      <c r="D54" s="219"/>
      <c r="E54" s="220" t="s">
        <v>298</v>
      </c>
      <c r="F54" s="221" t="s">
        <v>294</v>
      </c>
    </row>
    <row r="55" spans="1:6" ht="15" customHeight="1" x14ac:dyDescent="0.2">
      <c r="A55" s="207"/>
      <c r="E55" s="116" t="s">
        <v>229</v>
      </c>
      <c r="F55" s="210"/>
    </row>
    <row r="56" spans="1:6" ht="15" customHeight="1" x14ac:dyDescent="0.2">
      <c r="A56" s="211"/>
      <c r="F56" s="210"/>
    </row>
    <row r="57" spans="1:6" ht="15" customHeight="1" x14ac:dyDescent="0.2">
      <c r="A57" s="211"/>
      <c r="F57" s="210"/>
    </row>
    <row r="58" spans="1:6" ht="15" customHeight="1" x14ac:dyDescent="0.2">
      <c r="A58" s="211"/>
      <c r="F58" s="210"/>
    </row>
    <row r="59" spans="1:6" ht="15" customHeight="1" thickBot="1" x14ac:dyDescent="0.25">
      <c r="A59" s="212"/>
      <c r="B59" s="213"/>
      <c r="C59" s="214"/>
      <c r="D59" s="214"/>
      <c r="E59" s="215"/>
      <c r="F59" s="216"/>
    </row>
    <row r="60" spans="1:6" ht="15" customHeight="1" thickBot="1" x14ac:dyDescent="0.25">
      <c r="A60" s="211"/>
      <c r="F60" s="210"/>
    </row>
    <row r="61" spans="1:6" ht="15" customHeight="1" x14ac:dyDescent="0.2">
      <c r="A61" s="217" t="s">
        <v>299</v>
      </c>
      <c r="B61" s="218">
        <v>305000</v>
      </c>
      <c r="C61" s="219">
        <v>1.9</v>
      </c>
      <c r="D61" s="219"/>
      <c r="E61" s="220" t="s">
        <v>303</v>
      </c>
      <c r="F61" s="221" t="s">
        <v>231</v>
      </c>
    </row>
    <row r="62" spans="1:6" ht="15" customHeight="1" x14ac:dyDescent="0.2">
      <c r="A62" s="211"/>
      <c r="F62" s="210"/>
    </row>
    <row r="63" spans="1:6" ht="15" customHeight="1" thickBot="1" x14ac:dyDescent="0.25">
      <c r="A63" s="211"/>
      <c r="F63" s="210"/>
    </row>
    <row r="64" spans="1:6" ht="15" customHeight="1" x14ac:dyDescent="0.2">
      <c r="A64" s="217" t="s">
        <v>300</v>
      </c>
      <c r="B64" s="218">
        <v>310000</v>
      </c>
      <c r="C64" s="219">
        <v>1.66</v>
      </c>
      <c r="D64" s="219"/>
      <c r="E64" s="220" t="s">
        <v>232</v>
      </c>
      <c r="F64" s="221"/>
    </row>
    <row r="65" spans="1:6" ht="15" customHeight="1" x14ac:dyDescent="0.2">
      <c r="A65" s="207"/>
      <c r="E65" s="116" t="s">
        <v>304</v>
      </c>
      <c r="F65" s="210"/>
    </row>
    <row r="66" spans="1:6" ht="15" customHeight="1" x14ac:dyDescent="0.2">
      <c r="A66" s="207"/>
      <c r="E66" s="116" t="s">
        <v>315</v>
      </c>
      <c r="F66" s="210"/>
    </row>
    <row r="67" spans="1:6" ht="15" customHeight="1" x14ac:dyDescent="0.2">
      <c r="A67" s="207"/>
      <c r="E67" s="116" t="s">
        <v>305</v>
      </c>
      <c r="F67" s="210"/>
    </row>
    <row r="68" spans="1:6" ht="15" customHeight="1" x14ac:dyDescent="0.2">
      <c r="A68" s="207"/>
      <c r="E68" s="116" t="s">
        <v>306</v>
      </c>
      <c r="F68" s="210"/>
    </row>
    <row r="69" spans="1:6" ht="15" customHeight="1" x14ac:dyDescent="0.2">
      <c r="A69" s="211"/>
      <c r="F69" s="210"/>
    </row>
    <row r="70" spans="1:6" ht="15" customHeight="1" thickBot="1" x14ac:dyDescent="0.25">
      <c r="A70" s="212"/>
      <c r="B70" s="213"/>
      <c r="C70" s="214"/>
      <c r="D70" s="214"/>
      <c r="E70" s="215"/>
      <c r="F70" s="216"/>
    </row>
    <row r="71" spans="1:6" ht="15" customHeight="1" thickBot="1" x14ac:dyDescent="0.25">
      <c r="A71" s="211"/>
      <c r="F71" s="210"/>
    </row>
    <row r="72" spans="1:6" ht="15" customHeight="1" x14ac:dyDescent="0.2">
      <c r="A72" s="217" t="s">
        <v>301</v>
      </c>
      <c r="B72" s="218">
        <v>310000</v>
      </c>
      <c r="C72" s="219">
        <v>1.96</v>
      </c>
      <c r="D72" s="219"/>
      <c r="E72" s="220" t="s">
        <v>311</v>
      </c>
      <c r="F72" s="221" t="s">
        <v>233</v>
      </c>
    </row>
    <row r="73" spans="1:6" ht="15" customHeight="1" x14ac:dyDescent="0.2">
      <c r="A73" s="207"/>
      <c r="E73" s="116" t="s">
        <v>310</v>
      </c>
      <c r="F73" s="210"/>
    </row>
    <row r="74" spans="1:6" ht="15" customHeight="1" thickBot="1" x14ac:dyDescent="0.25">
      <c r="A74" s="211"/>
      <c r="F74" s="210"/>
    </row>
    <row r="75" spans="1:6" ht="15" customHeight="1" x14ac:dyDescent="0.2">
      <c r="A75" s="253" t="s">
        <v>302</v>
      </c>
      <c r="B75" s="218">
        <v>315000</v>
      </c>
      <c r="C75" s="219">
        <v>2.1800000000000002</v>
      </c>
      <c r="D75" s="219"/>
      <c r="E75" s="254" t="s">
        <v>307</v>
      </c>
      <c r="F75" s="255" t="s">
        <v>308</v>
      </c>
    </row>
    <row r="76" spans="1:6" ht="15" customHeight="1" thickBot="1" x14ac:dyDescent="0.25">
      <c r="A76" s="212"/>
      <c r="B76" s="213"/>
      <c r="C76" s="214"/>
      <c r="D76" s="214"/>
      <c r="E76" s="215"/>
      <c r="F76" s="216"/>
    </row>
    <row r="77" spans="1:6" ht="15" customHeight="1" x14ac:dyDescent="0.2">
      <c r="A77" s="253" t="s">
        <v>309</v>
      </c>
      <c r="B77" s="218">
        <v>315000</v>
      </c>
      <c r="C77" s="219">
        <v>2</v>
      </c>
      <c r="D77" s="219"/>
      <c r="E77" s="254" t="s">
        <v>322</v>
      </c>
      <c r="F77" s="255" t="s">
        <v>312</v>
      </c>
    </row>
    <row r="78" spans="1:6" ht="15" customHeight="1" thickBot="1" x14ac:dyDescent="0.25">
      <c r="A78" s="211"/>
      <c r="F78" s="210"/>
    </row>
    <row r="79" spans="1:6" ht="15" customHeight="1" thickTop="1" thickBot="1" x14ac:dyDescent="0.3">
      <c r="A79" s="202" t="s">
        <v>235</v>
      </c>
      <c r="B79" s="231">
        <f>SUM(B7:B78)</f>
        <v>3650000</v>
      </c>
      <c r="C79" s="232">
        <f>SUM(C7:C78)</f>
        <v>22.82</v>
      </c>
      <c r="D79" s="232"/>
      <c r="E79" s="233" t="s">
        <v>236</v>
      </c>
      <c r="F79" s="234" t="s">
        <v>237</v>
      </c>
    </row>
    <row r="80" spans="1:6" ht="15" customHeight="1" thickTop="1" x14ac:dyDescent="0.2"/>
  </sheetData>
  <mergeCells count="3">
    <mergeCell ref="A1:F1"/>
    <mergeCell ref="A2:F2"/>
    <mergeCell ref="A3:F3"/>
  </mergeCells>
  <printOptions horizontalCentered="1"/>
  <pageMargins left="0" right="0" top="0.5" bottom="0" header="0" footer="0"/>
  <pageSetup paperSize="5" scale="8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A9B4-80D9-4ADF-8E17-20CEA58ED5E4}">
  <sheetPr>
    <pageSetUpPr fitToPage="1"/>
  </sheetPr>
  <dimension ref="A1:Y28"/>
  <sheetViews>
    <sheetView zoomScale="85" zoomScaleNormal="85" workbookViewId="0">
      <selection sqref="A1:XFD1048576"/>
    </sheetView>
  </sheetViews>
  <sheetFormatPr defaultRowHeight="15" customHeight="1" x14ac:dyDescent="0.25"/>
  <cols>
    <col min="1" max="1" width="50.7109375" style="16" customWidth="1"/>
    <col min="2" max="2" width="11.85546875" style="83" customWidth="1"/>
    <col min="3" max="3" width="11.42578125" style="16" customWidth="1"/>
    <col min="4" max="4" width="14.42578125" style="16" customWidth="1"/>
    <col min="5" max="7" width="15.7109375" style="83" customWidth="1"/>
    <col min="8" max="8" width="12.85546875" style="16" customWidth="1"/>
    <col min="9" max="9" width="13.85546875" style="16" customWidth="1"/>
    <col min="10" max="10" width="16.42578125" style="16" customWidth="1"/>
    <col min="11" max="11" width="14.5703125" style="16" customWidth="1"/>
    <col min="12" max="12" width="13.85546875" style="16" customWidth="1"/>
    <col min="13" max="14" width="12.140625" style="16" bestFit="1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2" width="9.140625" style="16"/>
    <col min="243" max="243" width="23.140625" style="16" customWidth="1"/>
    <col min="244" max="245" width="9.140625" style="16"/>
    <col min="246" max="246" width="13" style="16" customWidth="1"/>
    <col min="247" max="247" width="29.28515625" style="16" customWidth="1"/>
    <col min="248" max="250" width="9.140625" style="16"/>
    <col min="251" max="251" width="14.7109375" style="16" customWidth="1"/>
    <col min="252" max="252" width="13.42578125" style="16" customWidth="1"/>
    <col min="253" max="253" width="12.7109375" style="16" customWidth="1"/>
    <col min="254" max="254" width="14.140625" style="16" customWidth="1"/>
    <col min="255" max="255" width="9.140625" style="16"/>
    <col min="256" max="257" width="10.140625" style="16" bestFit="1" customWidth="1"/>
    <col min="258" max="259" width="9.28515625" style="16" bestFit="1" customWidth="1"/>
    <col min="260" max="266" width="10.140625" style="16" bestFit="1" customWidth="1"/>
    <col min="267" max="267" width="9.28515625" style="16" bestFit="1" customWidth="1"/>
    <col min="268" max="269" width="10.140625" style="16" bestFit="1" customWidth="1"/>
    <col min="270" max="272" width="9.28515625" style="16" bestFit="1" customWidth="1"/>
    <col min="273" max="275" width="10.140625" style="16" bestFit="1" customWidth="1"/>
    <col min="276" max="276" width="14.140625" style="16" customWidth="1"/>
    <col min="277" max="498" width="9.140625" style="16"/>
    <col min="499" max="499" width="23.140625" style="16" customWidth="1"/>
    <col min="500" max="501" width="9.140625" style="16"/>
    <col min="502" max="502" width="13" style="16" customWidth="1"/>
    <col min="503" max="503" width="29.28515625" style="16" customWidth="1"/>
    <col min="504" max="506" width="9.140625" style="16"/>
    <col min="507" max="507" width="14.7109375" style="16" customWidth="1"/>
    <col min="508" max="508" width="13.42578125" style="16" customWidth="1"/>
    <col min="509" max="509" width="12.7109375" style="16" customWidth="1"/>
    <col min="510" max="510" width="14.140625" style="16" customWidth="1"/>
    <col min="511" max="511" width="9.140625" style="16"/>
    <col min="512" max="513" width="10.140625" style="16" bestFit="1" customWidth="1"/>
    <col min="514" max="515" width="9.28515625" style="16" bestFit="1" customWidth="1"/>
    <col min="516" max="522" width="10.140625" style="16" bestFit="1" customWidth="1"/>
    <col min="523" max="523" width="9.28515625" style="16" bestFit="1" customWidth="1"/>
    <col min="524" max="525" width="10.140625" style="16" bestFit="1" customWidth="1"/>
    <col min="526" max="528" width="9.28515625" style="16" bestFit="1" customWidth="1"/>
    <col min="529" max="531" width="10.140625" style="16" bestFit="1" customWidth="1"/>
    <col min="532" max="532" width="14.140625" style="16" customWidth="1"/>
    <col min="533" max="754" width="9.140625" style="16"/>
    <col min="755" max="755" width="23.140625" style="16" customWidth="1"/>
    <col min="756" max="757" width="9.140625" style="16"/>
    <col min="758" max="758" width="13" style="16" customWidth="1"/>
    <col min="759" max="759" width="29.28515625" style="16" customWidth="1"/>
    <col min="760" max="762" width="9.140625" style="16"/>
    <col min="763" max="763" width="14.7109375" style="16" customWidth="1"/>
    <col min="764" max="764" width="13.42578125" style="16" customWidth="1"/>
    <col min="765" max="765" width="12.7109375" style="16" customWidth="1"/>
    <col min="766" max="766" width="14.140625" style="16" customWidth="1"/>
    <col min="767" max="767" width="9.140625" style="16"/>
    <col min="768" max="769" width="10.140625" style="16" bestFit="1" customWidth="1"/>
    <col min="770" max="771" width="9.28515625" style="16" bestFit="1" customWidth="1"/>
    <col min="772" max="778" width="10.140625" style="16" bestFit="1" customWidth="1"/>
    <col min="779" max="779" width="9.28515625" style="16" bestFit="1" customWidth="1"/>
    <col min="780" max="781" width="10.140625" style="16" bestFit="1" customWidth="1"/>
    <col min="782" max="784" width="9.28515625" style="16" bestFit="1" customWidth="1"/>
    <col min="785" max="787" width="10.140625" style="16" bestFit="1" customWidth="1"/>
    <col min="788" max="788" width="14.140625" style="16" customWidth="1"/>
    <col min="789" max="1010" width="9.140625" style="16"/>
    <col min="1011" max="1011" width="23.140625" style="16" customWidth="1"/>
    <col min="1012" max="1013" width="9.140625" style="16"/>
    <col min="1014" max="1014" width="13" style="16" customWidth="1"/>
    <col min="1015" max="1015" width="29.28515625" style="16" customWidth="1"/>
    <col min="1016" max="1018" width="9.140625" style="16"/>
    <col min="1019" max="1019" width="14.7109375" style="16" customWidth="1"/>
    <col min="1020" max="1020" width="13.42578125" style="16" customWidth="1"/>
    <col min="1021" max="1021" width="12.7109375" style="16" customWidth="1"/>
    <col min="1022" max="1022" width="14.140625" style="16" customWidth="1"/>
    <col min="1023" max="1023" width="9.140625" style="16"/>
    <col min="1024" max="1025" width="10.140625" style="16" bestFit="1" customWidth="1"/>
    <col min="1026" max="1027" width="9.28515625" style="16" bestFit="1" customWidth="1"/>
    <col min="1028" max="1034" width="10.140625" style="16" bestFit="1" customWidth="1"/>
    <col min="1035" max="1035" width="9.28515625" style="16" bestFit="1" customWidth="1"/>
    <col min="1036" max="1037" width="10.140625" style="16" bestFit="1" customWidth="1"/>
    <col min="1038" max="1040" width="9.28515625" style="16" bestFit="1" customWidth="1"/>
    <col min="1041" max="1043" width="10.140625" style="16" bestFit="1" customWidth="1"/>
    <col min="1044" max="1044" width="14.140625" style="16" customWidth="1"/>
    <col min="1045" max="1266" width="9.140625" style="16"/>
    <col min="1267" max="1267" width="23.140625" style="16" customWidth="1"/>
    <col min="1268" max="1269" width="9.140625" style="16"/>
    <col min="1270" max="1270" width="13" style="16" customWidth="1"/>
    <col min="1271" max="1271" width="29.28515625" style="16" customWidth="1"/>
    <col min="1272" max="1274" width="9.140625" style="16"/>
    <col min="1275" max="1275" width="14.7109375" style="16" customWidth="1"/>
    <col min="1276" max="1276" width="13.42578125" style="16" customWidth="1"/>
    <col min="1277" max="1277" width="12.7109375" style="16" customWidth="1"/>
    <col min="1278" max="1278" width="14.140625" style="16" customWidth="1"/>
    <col min="1279" max="1279" width="9.140625" style="16"/>
    <col min="1280" max="1281" width="10.140625" style="16" bestFit="1" customWidth="1"/>
    <col min="1282" max="1283" width="9.28515625" style="16" bestFit="1" customWidth="1"/>
    <col min="1284" max="1290" width="10.140625" style="16" bestFit="1" customWidth="1"/>
    <col min="1291" max="1291" width="9.28515625" style="16" bestFit="1" customWidth="1"/>
    <col min="1292" max="1293" width="10.140625" style="16" bestFit="1" customWidth="1"/>
    <col min="1294" max="1296" width="9.28515625" style="16" bestFit="1" customWidth="1"/>
    <col min="1297" max="1299" width="10.140625" style="16" bestFit="1" customWidth="1"/>
    <col min="1300" max="1300" width="14.140625" style="16" customWidth="1"/>
    <col min="1301" max="1522" width="9.140625" style="16"/>
    <col min="1523" max="1523" width="23.140625" style="16" customWidth="1"/>
    <col min="1524" max="1525" width="9.140625" style="16"/>
    <col min="1526" max="1526" width="13" style="16" customWidth="1"/>
    <col min="1527" max="1527" width="29.28515625" style="16" customWidth="1"/>
    <col min="1528" max="1530" width="9.140625" style="16"/>
    <col min="1531" max="1531" width="14.7109375" style="16" customWidth="1"/>
    <col min="1532" max="1532" width="13.42578125" style="16" customWidth="1"/>
    <col min="1533" max="1533" width="12.7109375" style="16" customWidth="1"/>
    <col min="1534" max="1534" width="14.140625" style="16" customWidth="1"/>
    <col min="1535" max="1535" width="9.140625" style="16"/>
    <col min="1536" max="1537" width="10.140625" style="16" bestFit="1" customWidth="1"/>
    <col min="1538" max="1539" width="9.28515625" style="16" bestFit="1" customWidth="1"/>
    <col min="1540" max="1546" width="10.140625" style="16" bestFit="1" customWidth="1"/>
    <col min="1547" max="1547" width="9.28515625" style="16" bestFit="1" customWidth="1"/>
    <col min="1548" max="1549" width="10.140625" style="16" bestFit="1" customWidth="1"/>
    <col min="1550" max="1552" width="9.28515625" style="16" bestFit="1" customWidth="1"/>
    <col min="1553" max="1555" width="10.140625" style="16" bestFit="1" customWidth="1"/>
    <col min="1556" max="1556" width="14.140625" style="16" customWidth="1"/>
    <col min="1557" max="1778" width="9.140625" style="16"/>
    <col min="1779" max="1779" width="23.140625" style="16" customWidth="1"/>
    <col min="1780" max="1781" width="9.140625" style="16"/>
    <col min="1782" max="1782" width="13" style="16" customWidth="1"/>
    <col min="1783" max="1783" width="29.28515625" style="16" customWidth="1"/>
    <col min="1784" max="1786" width="9.140625" style="16"/>
    <col min="1787" max="1787" width="14.7109375" style="16" customWidth="1"/>
    <col min="1788" max="1788" width="13.42578125" style="16" customWidth="1"/>
    <col min="1789" max="1789" width="12.7109375" style="16" customWidth="1"/>
    <col min="1790" max="1790" width="14.140625" style="16" customWidth="1"/>
    <col min="1791" max="1791" width="9.140625" style="16"/>
    <col min="1792" max="1793" width="10.140625" style="16" bestFit="1" customWidth="1"/>
    <col min="1794" max="1795" width="9.28515625" style="16" bestFit="1" customWidth="1"/>
    <col min="1796" max="1802" width="10.140625" style="16" bestFit="1" customWidth="1"/>
    <col min="1803" max="1803" width="9.28515625" style="16" bestFit="1" customWidth="1"/>
    <col min="1804" max="1805" width="10.140625" style="16" bestFit="1" customWidth="1"/>
    <col min="1806" max="1808" width="9.28515625" style="16" bestFit="1" customWidth="1"/>
    <col min="1809" max="1811" width="10.140625" style="16" bestFit="1" customWidth="1"/>
    <col min="1812" max="1812" width="14.140625" style="16" customWidth="1"/>
    <col min="1813" max="2034" width="9.140625" style="16"/>
    <col min="2035" max="2035" width="23.140625" style="16" customWidth="1"/>
    <col min="2036" max="2037" width="9.140625" style="16"/>
    <col min="2038" max="2038" width="13" style="16" customWidth="1"/>
    <col min="2039" max="2039" width="29.28515625" style="16" customWidth="1"/>
    <col min="2040" max="2042" width="9.140625" style="16"/>
    <col min="2043" max="2043" width="14.7109375" style="16" customWidth="1"/>
    <col min="2044" max="2044" width="13.42578125" style="16" customWidth="1"/>
    <col min="2045" max="2045" width="12.7109375" style="16" customWidth="1"/>
    <col min="2046" max="2046" width="14.140625" style="16" customWidth="1"/>
    <col min="2047" max="2047" width="9.140625" style="16"/>
    <col min="2048" max="2049" width="10.140625" style="16" bestFit="1" customWidth="1"/>
    <col min="2050" max="2051" width="9.28515625" style="16" bestFit="1" customWidth="1"/>
    <col min="2052" max="2058" width="10.140625" style="16" bestFit="1" customWidth="1"/>
    <col min="2059" max="2059" width="9.28515625" style="16" bestFit="1" customWidth="1"/>
    <col min="2060" max="2061" width="10.140625" style="16" bestFit="1" customWidth="1"/>
    <col min="2062" max="2064" width="9.28515625" style="16" bestFit="1" customWidth="1"/>
    <col min="2065" max="2067" width="10.140625" style="16" bestFit="1" customWidth="1"/>
    <col min="2068" max="2068" width="14.140625" style="16" customWidth="1"/>
    <col min="2069" max="2290" width="9.140625" style="16"/>
    <col min="2291" max="2291" width="23.140625" style="16" customWidth="1"/>
    <col min="2292" max="2293" width="9.140625" style="16"/>
    <col min="2294" max="2294" width="13" style="16" customWidth="1"/>
    <col min="2295" max="2295" width="29.28515625" style="16" customWidth="1"/>
    <col min="2296" max="2298" width="9.140625" style="16"/>
    <col min="2299" max="2299" width="14.7109375" style="16" customWidth="1"/>
    <col min="2300" max="2300" width="13.42578125" style="16" customWidth="1"/>
    <col min="2301" max="2301" width="12.7109375" style="16" customWidth="1"/>
    <col min="2302" max="2302" width="14.140625" style="16" customWidth="1"/>
    <col min="2303" max="2303" width="9.140625" style="16"/>
    <col min="2304" max="2305" width="10.140625" style="16" bestFit="1" customWidth="1"/>
    <col min="2306" max="2307" width="9.28515625" style="16" bestFit="1" customWidth="1"/>
    <col min="2308" max="2314" width="10.140625" style="16" bestFit="1" customWidth="1"/>
    <col min="2315" max="2315" width="9.28515625" style="16" bestFit="1" customWidth="1"/>
    <col min="2316" max="2317" width="10.140625" style="16" bestFit="1" customWidth="1"/>
    <col min="2318" max="2320" width="9.28515625" style="16" bestFit="1" customWidth="1"/>
    <col min="2321" max="2323" width="10.140625" style="16" bestFit="1" customWidth="1"/>
    <col min="2324" max="2324" width="14.140625" style="16" customWidth="1"/>
    <col min="2325" max="2546" width="9.140625" style="16"/>
    <col min="2547" max="2547" width="23.140625" style="16" customWidth="1"/>
    <col min="2548" max="2549" width="9.140625" style="16"/>
    <col min="2550" max="2550" width="13" style="16" customWidth="1"/>
    <col min="2551" max="2551" width="29.28515625" style="16" customWidth="1"/>
    <col min="2552" max="2554" width="9.140625" style="16"/>
    <col min="2555" max="2555" width="14.7109375" style="16" customWidth="1"/>
    <col min="2556" max="2556" width="13.42578125" style="16" customWidth="1"/>
    <col min="2557" max="2557" width="12.7109375" style="16" customWidth="1"/>
    <col min="2558" max="2558" width="14.140625" style="16" customWidth="1"/>
    <col min="2559" max="2559" width="9.140625" style="16"/>
    <col min="2560" max="2561" width="10.140625" style="16" bestFit="1" customWidth="1"/>
    <col min="2562" max="2563" width="9.28515625" style="16" bestFit="1" customWidth="1"/>
    <col min="2564" max="2570" width="10.140625" style="16" bestFit="1" customWidth="1"/>
    <col min="2571" max="2571" width="9.28515625" style="16" bestFit="1" customWidth="1"/>
    <col min="2572" max="2573" width="10.140625" style="16" bestFit="1" customWidth="1"/>
    <col min="2574" max="2576" width="9.28515625" style="16" bestFit="1" customWidth="1"/>
    <col min="2577" max="2579" width="10.140625" style="16" bestFit="1" customWidth="1"/>
    <col min="2580" max="2580" width="14.140625" style="16" customWidth="1"/>
    <col min="2581" max="2802" width="9.140625" style="16"/>
    <col min="2803" max="2803" width="23.140625" style="16" customWidth="1"/>
    <col min="2804" max="2805" width="9.140625" style="16"/>
    <col min="2806" max="2806" width="13" style="16" customWidth="1"/>
    <col min="2807" max="2807" width="29.28515625" style="16" customWidth="1"/>
    <col min="2808" max="2810" width="9.140625" style="16"/>
    <col min="2811" max="2811" width="14.7109375" style="16" customWidth="1"/>
    <col min="2812" max="2812" width="13.42578125" style="16" customWidth="1"/>
    <col min="2813" max="2813" width="12.7109375" style="16" customWidth="1"/>
    <col min="2814" max="2814" width="14.140625" style="16" customWidth="1"/>
    <col min="2815" max="2815" width="9.140625" style="16"/>
    <col min="2816" max="2817" width="10.140625" style="16" bestFit="1" customWidth="1"/>
    <col min="2818" max="2819" width="9.28515625" style="16" bestFit="1" customWidth="1"/>
    <col min="2820" max="2826" width="10.140625" style="16" bestFit="1" customWidth="1"/>
    <col min="2827" max="2827" width="9.28515625" style="16" bestFit="1" customWidth="1"/>
    <col min="2828" max="2829" width="10.140625" style="16" bestFit="1" customWidth="1"/>
    <col min="2830" max="2832" width="9.28515625" style="16" bestFit="1" customWidth="1"/>
    <col min="2833" max="2835" width="10.140625" style="16" bestFit="1" customWidth="1"/>
    <col min="2836" max="2836" width="14.140625" style="16" customWidth="1"/>
    <col min="2837" max="3058" width="9.140625" style="16"/>
    <col min="3059" max="3059" width="23.140625" style="16" customWidth="1"/>
    <col min="3060" max="3061" width="9.140625" style="16"/>
    <col min="3062" max="3062" width="13" style="16" customWidth="1"/>
    <col min="3063" max="3063" width="29.28515625" style="16" customWidth="1"/>
    <col min="3064" max="3066" width="9.140625" style="16"/>
    <col min="3067" max="3067" width="14.7109375" style="16" customWidth="1"/>
    <col min="3068" max="3068" width="13.42578125" style="16" customWidth="1"/>
    <col min="3069" max="3069" width="12.7109375" style="16" customWidth="1"/>
    <col min="3070" max="3070" width="14.140625" style="16" customWidth="1"/>
    <col min="3071" max="3071" width="9.140625" style="16"/>
    <col min="3072" max="3073" width="10.140625" style="16" bestFit="1" customWidth="1"/>
    <col min="3074" max="3075" width="9.28515625" style="16" bestFit="1" customWidth="1"/>
    <col min="3076" max="3082" width="10.140625" style="16" bestFit="1" customWidth="1"/>
    <col min="3083" max="3083" width="9.28515625" style="16" bestFit="1" customWidth="1"/>
    <col min="3084" max="3085" width="10.140625" style="16" bestFit="1" customWidth="1"/>
    <col min="3086" max="3088" width="9.28515625" style="16" bestFit="1" customWidth="1"/>
    <col min="3089" max="3091" width="10.140625" style="16" bestFit="1" customWidth="1"/>
    <col min="3092" max="3092" width="14.140625" style="16" customWidth="1"/>
    <col min="3093" max="3314" width="9.140625" style="16"/>
    <col min="3315" max="3315" width="23.140625" style="16" customWidth="1"/>
    <col min="3316" max="3317" width="9.140625" style="16"/>
    <col min="3318" max="3318" width="13" style="16" customWidth="1"/>
    <col min="3319" max="3319" width="29.28515625" style="16" customWidth="1"/>
    <col min="3320" max="3322" width="9.140625" style="16"/>
    <col min="3323" max="3323" width="14.7109375" style="16" customWidth="1"/>
    <col min="3324" max="3324" width="13.42578125" style="16" customWidth="1"/>
    <col min="3325" max="3325" width="12.7109375" style="16" customWidth="1"/>
    <col min="3326" max="3326" width="14.140625" style="16" customWidth="1"/>
    <col min="3327" max="3327" width="9.140625" style="16"/>
    <col min="3328" max="3329" width="10.140625" style="16" bestFit="1" customWidth="1"/>
    <col min="3330" max="3331" width="9.28515625" style="16" bestFit="1" customWidth="1"/>
    <col min="3332" max="3338" width="10.140625" style="16" bestFit="1" customWidth="1"/>
    <col min="3339" max="3339" width="9.28515625" style="16" bestFit="1" customWidth="1"/>
    <col min="3340" max="3341" width="10.140625" style="16" bestFit="1" customWidth="1"/>
    <col min="3342" max="3344" width="9.28515625" style="16" bestFit="1" customWidth="1"/>
    <col min="3345" max="3347" width="10.140625" style="16" bestFit="1" customWidth="1"/>
    <col min="3348" max="3348" width="14.140625" style="16" customWidth="1"/>
    <col min="3349" max="3570" width="9.140625" style="16"/>
    <col min="3571" max="3571" width="23.140625" style="16" customWidth="1"/>
    <col min="3572" max="3573" width="9.140625" style="16"/>
    <col min="3574" max="3574" width="13" style="16" customWidth="1"/>
    <col min="3575" max="3575" width="29.28515625" style="16" customWidth="1"/>
    <col min="3576" max="3578" width="9.140625" style="16"/>
    <col min="3579" max="3579" width="14.7109375" style="16" customWidth="1"/>
    <col min="3580" max="3580" width="13.42578125" style="16" customWidth="1"/>
    <col min="3581" max="3581" width="12.7109375" style="16" customWidth="1"/>
    <col min="3582" max="3582" width="14.140625" style="16" customWidth="1"/>
    <col min="3583" max="3583" width="9.140625" style="16"/>
    <col min="3584" max="3585" width="10.140625" style="16" bestFit="1" customWidth="1"/>
    <col min="3586" max="3587" width="9.28515625" style="16" bestFit="1" customWidth="1"/>
    <col min="3588" max="3594" width="10.140625" style="16" bestFit="1" customWidth="1"/>
    <col min="3595" max="3595" width="9.28515625" style="16" bestFit="1" customWidth="1"/>
    <col min="3596" max="3597" width="10.140625" style="16" bestFit="1" customWidth="1"/>
    <col min="3598" max="3600" width="9.28515625" style="16" bestFit="1" customWidth="1"/>
    <col min="3601" max="3603" width="10.140625" style="16" bestFit="1" customWidth="1"/>
    <col min="3604" max="3604" width="14.140625" style="16" customWidth="1"/>
    <col min="3605" max="3826" width="9.140625" style="16"/>
    <col min="3827" max="3827" width="23.140625" style="16" customWidth="1"/>
    <col min="3828" max="3829" width="9.140625" style="16"/>
    <col min="3830" max="3830" width="13" style="16" customWidth="1"/>
    <col min="3831" max="3831" width="29.28515625" style="16" customWidth="1"/>
    <col min="3832" max="3834" width="9.140625" style="16"/>
    <col min="3835" max="3835" width="14.7109375" style="16" customWidth="1"/>
    <col min="3836" max="3836" width="13.42578125" style="16" customWidth="1"/>
    <col min="3837" max="3837" width="12.7109375" style="16" customWidth="1"/>
    <col min="3838" max="3838" width="14.140625" style="16" customWidth="1"/>
    <col min="3839" max="3839" width="9.140625" style="16"/>
    <col min="3840" max="3841" width="10.140625" style="16" bestFit="1" customWidth="1"/>
    <col min="3842" max="3843" width="9.28515625" style="16" bestFit="1" customWidth="1"/>
    <col min="3844" max="3850" width="10.140625" style="16" bestFit="1" customWidth="1"/>
    <col min="3851" max="3851" width="9.28515625" style="16" bestFit="1" customWidth="1"/>
    <col min="3852" max="3853" width="10.140625" style="16" bestFit="1" customWidth="1"/>
    <col min="3854" max="3856" width="9.28515625" style="16" bestFit="1" customWidth="1"/>
    <col min="3857" max="3859" width="10.140625" style="16" bestFit="1" customWidth="1"/>
    <col min="3860" max="3860" width="14.140625" style="16" customWidth="1"/>
    <col min="3861" max="4082" width="9.140625" style="16"/>
    <col min="4083" max="4083" width="23.140625" style="16" customWidth="1"/>
    <col min="4084" max="4085" width="9.140625" style="16"/>
    <col min="4086" max="4086" width="13" style="16" customWidth="1"/>
    <col min="4087" max="4087" width="29.28515625" style="16" customWidth="1"/>
    <col min="4088" max="4090" width="9.140625" style="16"/>
    <col min="4091" max="4091" width="14.7109375" style="16" customWidth="1"/>
    <col min="4092" max="4092" width="13.42578125" style="16" customWidth="1"/>
    <col min="4093" max="4093" width="12.7109375" style="16" customWidth="1"/>
    <col min="4094" max="4094" width="14.140625" style="16" customWidth="1"/>
    <col min="4095" max="4095" width="9.140625" style="16"/>
    <col min="4096" max="4097" width="10.140625" style="16" bestFit="1" customWidth="1"/>
    <col min="4098" max="4099" width="9.28515625" style="16" bestFit="1" customWidth="1"/>
    <col min="4100" max="4106" width="10.140625" style="16" bestFit="1" customWidth="1"/>
    <col min="4107" max="4107" width="9.28515625" style="16" bestFit="1" customWidth="1"/>
    <col min="4108" max="4109" width="10.140625" style="16" bestFit="1" customWidth="1"/>
    <col min="4110" max="4112" width="9.28515625" style="16" bestFit="1" customWidth="1"/>
    <col min="4113" max="4115" width="10.140625" style="16" bestFit="1" customWidth="1"/>
    <col min="4116" max="4116" width="14.140625" style="16" customWidth="1"/>
    <col min="4117" max="4338" width="9.140625" style="16"/>
    <col min="4339" max="4339" width="23.140625" style="16" customWidth="1"/>
    <col min="4340" max="4341" width="9.140625" style="16"/>
    <col min="4342" max="4342" width="13" style="16" customWidth="1"/>
    <col min="4343" max="4343" width="29.28515625" style="16" customWidth="1"/>
    <col min="4344" max="4346" width="9.140625" style="16"/>
    <col min="4347" max="4347" width="14.7109375" style="16" customWidth="1"/>
    <col min="4348" max="4348" width="13.42578125" style="16" customWidth="1"/>
    <col min="4349" max="4349" width="12.7109375" style="16" customWidth="1"/>
    <col min="4350" max="4350" width="14.140625" style="16" customWidth="1"/>
    <col min="4351" max="4351" width="9.140625" style="16"/>
    <col min="4352" max="4353" width="10.140625" style="16" bestFit="1" customWidth="1"/>
    <col min="4354" max="4355" width="9.28515625" style="16" bestFit="1" customWidth="1"/>
    <col min="4356" max="4362" width="10.140625" style="16" bestFit="1" customWidth="1"/>
    <col min="4363" max="4363" width="9.28515625" style="16" bestFit="1" customWidth="1"/>
    <col min="4364" max="4365" width="10.140625" style="16" bestFit="1" customWidth="1"/>
    <col min="4366" max="4368" width="9.28515625" style="16" bestFit="1" customWidth="1"/>
    <col min="4369" max="4371" width="10.140625" style="16" bestFit="1" customWidth="1"/>
    <col min="4372" max="4372" width="14.140625" style="16" customWidth="1"/>
    <col min="4373" max="4594" width="9.140625" style="16"/>
    <col min="4595" max="4595" width="23.140625" style="16" customWidth="1"/>
    <col min="4596" max="4597" width="9.140625" style="16"/>
    <col min="4598" max="4598" width="13" style="16" customWidth="1"/>
    <col min="4599" max="4599" width="29.28515625" style="16" customWidth="1"/>
    <col min="4600" max="4602" width="9.140625" style="16"/>
    <col min="4603" max="4603" width="14.7109375" style="16" customWidth="1"/>
    <col min="4604" max="4604" width="13.42578125" style="16" customWidth="1"/>
    <col min="4605" max="4605" width="12.7109375" style="16" customWidth="1"/>
    <col min="4606" max="4606" width="14.140625" style="16" customWidth="1"/>
    <col min="4607" max="4607" width="9.140625" style="16"/>
    <col min="4608" max="4609" width="10.140625" style="16" bestFit="1" customWidth="1"/>
    <col min="4610" max="4611" width="9.28515625" style="16" bestFit="1" customWidth="1"/>
    <col min="4612" max="4618" width="10.140625" style="16" bestFit="1" customWidth="1"/>
    <col min="4619" max="4619" width="9.28515625" style="16" bestFit="1" customWidth="1"/>
    <col min="4620" max="4621" width="10.140625" style="16" bestFit="1" customWidth="1"/>
    <col min="4622" max="4624" width="9.28515625" style="16" bestFit="1" customWidth="1"/>
    <col min="4625" max="4627" width="10.140625" style="16" bestFit="1" customWidth="1"/>
    <col min="4628" max="4628" width="14.140625" style="16" customWidth="1"/>
    <col min="4629" max="4850" width="9.140625" style="16"/>
    <col min="4851" max="4851" width="23.140625" style="16" customWidth="1"/>
    <col min="4852" max="4853" width="9.140625" style="16"/>
    <col min="4854" max="4854" width="13" style="16" customWidth="1"/>
    <col min="4855" max="4855" width="29.28515625" style="16" customWidth="1"/>
    <col min="4856" max="4858" width="9.140625" style="16"/>
    <col min="4859" max="4859" width="14.7109375" style="16" customWidth="1"/>
    <col min="4860" max="4860" width="13.42578125" style="16" customWidth="1"/>
    <col min="4861" max="4861" width="12.7109375" style="16" customWidth="1"/>
    <col min="4862" max="4862" width="14.140625" style="16" customWidth="1"/>
    <col min="4863" max="4863" width="9.140625" style="16"/>
    <col min="4864" max="4865" width="10.140625" style="16" bestFit="1" customWidth="1"/>
    <col min="4866" max="4867" width="9.28515625" style="16" bestFit="1" customWidth="1"/>
    <col min="4868" max="4874" width="10.140625" style="16" bestFit="1" customWidth="1"/>
    <col min="4875" max="4875" width="9.28515625" style="16" bestFit="1" customWidth="1"/>
    <col min="4876" max="4877" width="10.140625" style="16" bestFit="1" customWidth="1"/>
    <col min="4878" max="4880" width="9.28515625" style="16" bestFit="1" customWidth="1"/>
    <col min="4881" max="4883" width="10.140625" style="16" bestFit="1" customWidth="1"/>
    <col min="4884" max="4884" width="14.140625" style="16" customWidth="1"/>
    <col min="4885" max="5106" width="9.140625" style="16"/>
    <col min="5107" max="5107" width="23.140625" style="16" customWidth="1"/>
    <col min="5108" max="5109" width="9.140625" style="16"/>
    <col min="5110" max="5110" width="13" style="16" customWidth="1"/>
    <col min="5111" max="5111" width="29.28515625" style="16" customWidth="1"/>
    <col min="5112" max="5114" width="9.140625" style="16"/>
    <col min="5115" max="5115" width="14.7109375" style="16" customWidth="1"/>
    <col min="5116" max="5116" width="13.42578125" style="16" customWidth="1"/>
    <col min="5117" max="5117" width="12.7109375" style="16" customWidth="1"/>
    <col min="5118" max="5118" width="14.140625" style="16" customWidth="1"/>
    <col min="5119" max="5119" width="9.140625" style="16"/>
    <col min="5120" max="5121" width="10.140625" style="16" bestFit="1" customWidth="1"/>
    <col min="5122" max="5123" width="9.28515625" style="16" bestFit="1" customWidth="1"/>
    <col min="5124" max="5130" width="10.140625" style="16" bestFit="1" customWidth="1"/>
    <col min="5131" max="5131" width="9.28515625" style="16" bestFit="1" customWidth="1"/>
    <col min="5132" max="5133" width="10.140625" style="16" bestFit="1" customWidth="1"/>
    <col min="5134" max="5136" width="9.28515625" style="16" bestFit="1" customWidth="1"/>
    <col min="5137" max="5139" width="10.140625" style="16" bestFit="1" customWidth="1"/>
    <col min="5140" max="5140" width="14.140625" style="16" customWidth="1"/>
    <col min="5141" max="5362" width="9.140625" style="16"/>
    <col min="5363" max="5363" width="23.140625" style="16" customWidth="1"/>
    <col min="5364" max="5365" width="9.140625" style="16"/>
    <col min="5366" max="5366" width="13" style="16" customWidth="1"/>
    <col min="5367" max="5367" width="29.28515625" style="16" customWidth="1"/>
    <col min="5368" max="5370" width="9.140625" style="16"/>
    <col min="5371" max="5371" width="14.7109375" style="16" customWidth="1"/>
    <col min="5372" max="5372" width="13.42578125" style="16" customWidth="1"/>
    <col min="5373" max="5373" width="12.7109375" style="16" customWidth="1"/>
    <col min="5374" max="5374" width="14.140625" style="16" customWidth="1"/>
    <col min="5375" max="5375" width="9.140625" style="16"/>
    <col min="5376" max="5377" width="10.140625" style="16" bestFit="1" customWidth="1"/>
    <col min="5378" max="5379" width="9.28515625" style="16" bestFit="1" customWidth="1"/>
    <col min="5380" max="5386" width="10.140625" style="16" bestFit="1" customWidth="1"/>
    <col min="5387" max="5387" width="9.28515625" style="16" bestFit="1" customWidth="1"/>
    <col min="5388" max="5389" width="10.140625" style="16" bestFit="1" customWidth="1"/>
    <col min="5390" max="5392" width="9.28515625" style="16" bestFit="1" customWidth="1"/>
    <col min="5393" max="5395" width="10.140625" style="16" bestFit="1" customWidth="1"/>
    <col min="5396" max="5396" width="14.140625" style="16" customWidth="1"/>
    <col min="5397" max="5618" width="9.140625" style="16"/>
    <col min="5619" max="5619" width="23.140625" style="16" customWidth="1"/>
    <col min="5620" max="5621" width="9.140625" style="16"/>
    <col min="5622" max="5622" width="13" style="16" customWidth="1"/>
    <col min="5623" max="5623" width="29.28515625" style="16" customWidth="1"/>
    <col min="5624" max="5626" width="9.140625" style="16"/>
    <col min="5627" max="5627" width="14.7109375" style="16" customWidth="1"/>
    <col min="5628" max="5628" width="13.42578125" style="16" customWidth="1"/>
    <col min="5629" max="5629" width="12.7109375" style="16" customWidth="1"/>
    <col min="5630" max="5630" width="14.140625" style="16" customWidth="1"/>
    <col min="5631" max="5631" width="9.140625" style="16"/>
    <col min="5632" max="5633" width="10.140625" style="16" bestFit="1" customWidth="1"/>
    <col min="5634" max="5635" width="9.28515625" style="16" bestFit="1" customWidth="1"/>
    <col min="5636" max="5642" width="10.140625" style="16" bestFit="1" customWidth="1"/>
    <col min="5643" max="5643" width="9.28515625" style="16" bestFit="1" customWidth="1"/>
    <col min="5644" max="5645" width="10.140625" style="16" bestFit="1" customWidth="1"/>
    <col min="5646" max="5648" width="9.28515625" style="16" bestFit="1" customWidth="1"/>
    <col min="5649" max="5651" width="10.140625" style="16" bestFit="1" customWidth="1"/>
    <col min="5652" max="5652" width="14.140625" style="16" customWidth="1"/>
    <col min="5653" max="5874" width="9.140625" style="16"/>
    <col min="5875" max="5875" width="23.140625" style="16" customWidth="1"/>
    <col min="5876" max="5877" width="9.140625" style="16"/>
    <col min="5878" max="5878" width="13" style="16" customWidth="1"/>
    <col min="5879" max="5879" width="29.28515625" style="16" customWidth="1"/>
    <col min="5880" max="5882" width="9.140625" style="16"/>
    <col min="5883" max="5883" width="14.7109375" style="16" customWidth="1"/>
    <col min="5884" max="5884" width="13.42578125" style="16" customWidth="1"/>
    <col min="5885" max="5885" width="12.7109375" style="16" customWidth="1"/>
    <col min="5886" max="5886" width="14.140625" style="16" customWidth="1"/>
    <col min="5887" max="5887" width="9.140625" style="16"/>
    <col min="5888" max="5889" width="10.140625" style="16" bestFit="1" customWidth="1"/>
    <col min="5890" max="5891" width="9.28515625" style="16" bestFit="1" customWidth="1"/>
    <col min="5892" max="5898" width="10.140625" style="16" bestFit="1" customWidth="1"/>
    <col min="5899" max="5899" width="9.28515625" style="16" bestFit="1" customWidth="1"/>
    <col min="5900" max="5901" width="10.140625" style="16" bestFit="1" customWidth="1"/>
    <col min="5902" max="5904" width="9.28515625" style="16" bestFit="1" customWidth="1"/>
    <col min="5905" max="5907" width="10.140625" style="16" bestFit="1" customWidth="1"/>
    <col min="5908" max="5908" width="14.140625" style="16" customWidth="1"/>
    <col min="5909" max="6130" width="9.140625" style="16"/>
    <col min="6131" max="6131" width="23.140625" style="16" customWidth="1"/>
    <col min="6132" max="6133" width="9.140625" style="16"/>
    <col min="6134" max="6134" width="13" style="16" customWidth="1"/>
    <col min="6135" max="6135" width="29.28515625" style="16" customWidth="1"/>
    <col min="6136" max="6138" width="9.140625" style="16"/>
    <col min="6139" max="6139" width="14.7109375" style="16" customWidth="1"/>
    <col min="6140" max="6140" width="13.42578125" style="16" customWidth="1"/>
    <col min="6141" max="6141" width="12.7109375" style="16" customWidth="1"/>
    <col min="6142" max="6142" width="14.140625" style="16" customWidth="1"/>
    <col min="6143" max="6143" width="9.140625" style="16"/>
    <col min="6144" max="6145" width="10.140625" style="16" bestFit="1" customWidth="1"/>
    <col min="6146" max="6147" width="9.28515625" style="16" bestFit="1" customWidth="1"/>
    <col min="6148" max="6154" width="10.140625" style="16" bestFit="1" customWidth="1"/>
    <col min="6155" max="6155" width="9.28515625" style="16" bestFit="1" customWidth="1"/>
    <col min="6156" max="6157" width="10.140625" style="16" bestFit="1" customWidth="1"/>
    <col min="6158" max="6160" width="9.28515625" style="16" bestFit="1" customWidth="1"/>
    <col min="6161" max="6163" width="10.140625" style="16" bestFit="1" customWidth="1"/>
    <col min="6164" max="6164" width="14.140625" style="16" customWidth="1"/>
    <col min="6165" max="6386" width="9.140625" style="16"/>
    <col min="6387" max="6387" width="23.140625" style="16" customWidth="1"/>
    <col min="6388" max="6389" width="9.140625" style="16"/>
    <col min="6390" max="6390" width="13" style="16" customWidth="1"/>
    <col min="6391" max="6391" width="29.28515625" style="16" customWidth="1"/>
    <col min="6392" max="6394" width="9.140625" style="16"/>
    <col min="6395" max="6395" width="14.7109375" style="16" customWidth="1"/>
    <col min="6396" max="6396" width="13.42578125" style="16" customWidth="1"/>
    <col min="6397" max="6397" width="12.7109375" style="16" customWidth="1"/>
    <col min="6398" max="6398" width="14.140625" style="16" customWidth="1"/>
    <col min="6399" max="6399" width="9.140625" style="16"/>
    <col min="6400" max="6401" width="10.140625" style="16" bestFit="1" customWidth="1"/>
    <col min="6402" max="6403" width="9.28515625" style="16" bestFit="1" customWidth="1"/>
    <col min="6404" max="6410" width="10.140625" style="16" bestFit="1" customWidth="1"/>
    <col min="6411" max="6411" width="9.28515625" style="16" bestFit="1" customWidth="1"/>
    <col min="6412" max="6413" width="10.140625" style="16" bestFit="1" customWidth="1"/>
    <col min="6414" max="6416" width="9.28515625" style="16" bestFit="1" customWidth="1"/>
    <col min="6417" max="6419" width="10.140625" style="16" bestFit="1" customWidth="1"/>
    <col min="6420" max="6420" width="14.140625" style="16" customWidth="1"/>
    <col min="6421" max="6642" width="9.140625" style="16"/>
    <col min="6643" max="6643" width="23.140625" style="16" customWidth="1"/>
    <col min="6644" max="6645" width="9.140625" style="16"/>
    <col min="6646" max="6646" width="13" style="16" customWidth="1"/>
    <col min="6647" max="6647" width="29.28515625" style="16" customWidth="1"/>
    <col min="6648" max="6650" width="9.140625" style="16"/>
    <col min="6651" max="6651" width="14.7109375" style="16" customWidth="1"/>
    <col min="6652" max="6652" width="13.42578125" style="16" customWidth="1"/>
    <col min="6653" max="6653" width="12.7109375" style="16" customWidth="1"/>
    <col min="6654" max="6654" width="14.140625" style="16" customWidth="1"/>
    <col min="6655" max="6655" width="9.140625" style="16"/>
    <col min="6656" max="6657" width="10.140625" style="16" bestFit="1" customWidth="1"/>
    <col min="6658" max="6659" width="9.28515625" style="16" bestFit="1" customWidth="1"/>
    <col min="6660" max="6666" width="10.140625" style="16" bestFit="1" customWidth="1"/>
    <col min="6667" max="6667" width="9.28515625" style="16" bestFit="1" customWidth="1"/>
    <col min="6668" max="6669" width="10.140625" style="16" bestFit="1" customWidth="1"/>
    <col min="6670" max="6672" width="9.28515625" style="16" bestFit="1" customWidth="1"/>
    <col min="6673" max="6675" width="10.140625" style="16" bestFit="1" customWidth="1"/>
    <col min="6676" max="6676" width="14.140625" style="16" customWidth="1"/>
    <col min="6677" max="6898" width="9.140625" style="16"/>
    <col min="6899" max="6899" width="23.140625" style="16" customWidth="1"/>
    <col min="6900" max="6901" width="9.140625" style="16"/>
    <col min="6902" max="6902" width="13" style="16" customWidth="1"/>
    <col min="6903" max="6903" width="29.28515625" style="16" customWidth="1"/>
    <col min="6904" max="6906" width="9.140625" style="16"/>
    <col min="6907" max="6907" width="14.7109375" style="16" customWidth="1"/>
    <col min="6908" max="6908" width="13.42578125" style="16" customWidth="1"/>
    <col min="6909" max="6909" width="12.7109375" style="16" customWidth="1"/>
    <col min="6910" max="6910" width="14.140625" style="16" customWidth="1"/>
    <col min="6911" max="6911" width="9.140625" style="16"/>
    <col min="6912" max="6913" width="10.140625" style="16" bestFit="1" customWidth="1"/>
    <col min="6914" max="6915" width="9.28515625" style="16" bestFit="1" customWidth="1"/>
    <col min="6916" max="6922" width="10.140625" style="16" bestFit="1" customWidth="1"/>
    <col min="6923" max="6923" width="9.28515625" style="16" bestFit="1" customWidth="1"/>
    <col min="6924" max="6925" width="10.140625" style="16" bestFit="1" customWidth="1"/>
    <col min="6926" max="6928" width="9.28515625" style="16" bestFit="1" customWidth="1"/>
    <col min="6929" max="6931" width="10.140625" style="16" bestFit="1" customWidth="1"/>
    <col min="6932" max="6932" width="14.140625" style="16" customWidth="1"/>
    <col min="6933" max="7154" width="9.140625" style="16"/>
    <col min="7155" max="7155" width="23.140625" style="16" customWidth="1"/>
    <col min="7156" max="7157" width="9.140625" style="16"/>
    <col min="7158" max="7158" width="13" style="16" customWidth="1"/>
    <col min="7159" max="7159" width="29.28515625" style="16" customWidth="1"/>
    <col min="7160" max="7162" width="9.140625" style="16"/>
    <col min="7163" max="7163" width="14.7109375" style="16" customWidth="1"/>
    <col min="7164" max="7164" width="13.42578125" style="16" customWidth="1"/>
    <col min="7165" max="7165" width="12.7109375" style="16" customWidth="1"/>
    <col min="7166" max="7166" width="14.140625" style="16" customWidth="1"/>
    <col min="7167" max="7167" width="9.140625" style="16"/>
    <col min="7168" max="7169" width="10.140625" style="16" bestFit="1" customWidth="1"/>
    <col min="7170" max="7171" width="9.28515625" style="16" bestFit="1" customWidth="1"/>
    <col min="7172" max="7178" width="10.140625" style="16" bestFit="1" customWidth="1"/>
    <col min="7179" max="7179" width="9.28515625" style="16" bestFit="1" customWidth="1"/>
    <col min="7180" max="7181" width="10.140625" style="16" bestFit="1" customWidth="1"/>
    <col min="7182" max="7184" width="9.28515625" style="16" bestFit="1" customWidth="1"/>
    <col min="7185" max="7187" width="10.140625" style="16" bestFit="1" customWidth="1"/>
    <col min="7188" max="7188" width="14.140625" style="16" customWidth="1"/>
    <col min="7189" max="7410" width="9.140625" style="16"/>
    <col min="7411" max="7411" width="23.140625" style="16" customWidth="1"/>
    <col min="7412" max="7413" width="9.140625" style="16"/>
    <col min="7414" max="7414" width="13" style="16" customWidth="1"/>
    <col min="7415" max="7415" width="29.28515625" style="16" customWidth="1"/>
    <col min="7416" max="7418" width="9.140625" style="16"/>
    <col min="7419" max="7419" width="14.7109375" style="16" customWidth="1"/>
    <col min="7420" max="7420" width="13.42578125" style="16" customWidth="1"/>
    <col min="7421" max="7421" width="12.7109375" style="16" customWidth="1"/>
    <col min="7422" max="7422" width="14.140625" style="16" customWidth="1"/>
    <col min="7423" max="7423" width="9.140625" style="16"/>
    <col min="7424" max="7425" width="10.140625" style="16" bestFit="1" customWidth="1"/>
    <col min="7426" max="7427" width="9.28515625" style="16" bestFit="1" customWidth="1"/>
    <col min="7428" max="7434" width="10.140625" style="16" bestFit="1" customWidth="1"/>
    <col min="7435" max="7435" width="9.28515625" style="16" bestFit="1" customWidth="1"/>
    <col min="7436" max="7437" width="10.140625" style="16" bestFit="1" customWidth="1"/>
    <col min="7438" max="7440" width="9.28515625" style="16" bestFit="1" customWidth="1"/>
    <col min="7441" max="7443" width="10.140625" style="16" bestFit="1" customWidth="1"/>
    <col min="7444" max="7444" width="14.140625" style="16" customWidth="1"/>
    <col min="7445" max="7666" width="9.140625" style="16"/>
    <col min="7667" max="7667" width="23.140625" style="16" customWidth="1"/>
    <col min="7668" max="7669" width="9.140625" style="16"/>
    <col min="7670" max="7670" width="13" style="16" customWidth="1"/>
    <col min="7671" max="7671" width="29.28515625" style="16" customWidth="1"/>
    <col min="7672" max="7674" width="9.140625" style="16"/>
    <col min="7675" max="7675" width="14.7109375" style="16" customWidth="1"/>
    <col min="7676" max="7676" width="13.42578125" style="16" customWidth="1"/>
    <col min="7677" max="7677" width="12.7109375" style="16" customWidth="1"/>
    <col min="7678" max="7678" width="14.140625" style="16" customWidth="1"/>
    <col min="7679" max="7679" width="9.140625" style="16"/>
    <col min="7680" max="7681" width="10.140625" style="16" bestFit="1" customWidth="1"/>
    <col min="7682" max="7683" width="9.28515625" style="16" bestFit="1" customWidth="1"/>
    <col min="7684" max="7690" width="10.140625" style="16" bestFit="1" customWidth="1"/>
    <col min="7691" max="7691" width="9.28515625" style="16" bestFit="1" customWidth="1"/>
    <col min="7692" max="7693" width="10.140625" style="16" bestFit="1" customWidth="1"/>
    <col min="7694" max="7696" width="9.28515625" style="16" bestFit="1" customWidth="1"/>
    <col min="7697" max="7699" width="10.140625" style="16" bestFit="1" customWidth="1"/>
    <col min="7700" max="7700" width="14.140625" style="16" customWidth="1"/>
    <col min="7701" max="7922" width="9.140625" style="16"/>
    <col min="7923" max="7923" width="23.140625" style="16" customWidth="1"/>
    <col min="7924" max="7925" width="9.140625" style="16"/>
    <col min="7926" max="7926" width="13" style="16" customWidth="1"/>
    <col min="7927" max="7927" width="29.28515625" style="16" customWidth="1"/>
    <col min="7928" max="7930" width="9.140625" style="16"/>
    <col min="7931" max="7931" width="14.7109375" style="16" customWidth="1"/>
    <col min="7932" max="7932" width="13.42578125" style="16" customWidth="1"/>
    <col min="7933" max="7933" width="12.7109375" style="16" customWidth="1"/>
    <col min="7934" max="7934" width="14.140625" style="16" customWidth="1"/>
    <col min="7935" max="7935" width="9.140625" style="16"/>
    <col min="7936" max="7937" width="10.140625" style="16" bestFit="1" customWidth="1"/>
    <col min="7938" max="7939" width="9.28515625" style="16" bestFit="1" customWidth="1"/>
    <col min="7940" max="7946" width="10.140625" style="16" bestFit="1" customWidth="1"/>
    <col min="7947" max="7947" width="9.28515625" style="16" bestFit="1" customWidth="1"/>
    <col min="7948" max="7949" width="10.140625" style="16" bestFit="1" customWidth="1"/>
    <col min="7950" max="7952" width="9.28515625" style="16" bestFit="1" customWidth="1"/>
    <col min="7953" max="7955" width="10.140625" style="16" bestFit="1" customWidth="1"/>
    <col min="7956" max="7956" width="14.140625" style="16" customWidth="1"/>
    <col min="7957" max="8178" width="9.140625" style="16"/>
    <col min="8179" max="8179" width="23.140625" style="16" customWidth="1"/>
    <col min="8180" max="8181" width="9.140625" style="16"/>
    <col min="8182" max="8182" width="13" style="16" customWidth="1"/>
    <col min="8183" max="8183" width="29.28515625" style="16" customWidth="1"/>
    <col min="8184" max="8186" width="9.140625" style="16"/>
    <col min="8187" max="8187" width="14.7109375" style="16" customWidth="1"/>
    <col min="8188" max="8188" width="13.42578125" style="16" customWidth="1"/>
    <col min="8189" max="8189" width="12.7109375" style="16" customWidth="1"/>
    <col min="8190" max="8190" width="14.140625" style="16" customWidth="1"/>
    <col min="8191" max="8191" width="9.140625" style="16"/>
    <col min="8192" max="8193" width="10.140625" style="16" bestFit="1" customWidth="1"/>
    <col min="8194" max="8195" width="9.28515625" style="16" bestFit="1" customWidth="1"/>
    <col min="8196" max="8202" width="10.140625" style="16" bestFit="1" customWidth="1"/>
    <col min="8203" max="8203" width="9.28515625" style="16" bestFit="1" customWidth="1"/>
    <col min="8204" max="8205" width="10.140625" style="16" bestFit="1" customWidth="1"/>
    <col min="8206" max="8208" width="9.28515625" style="16" bestFit="1" customWidth="1"/>
    <col min="8209" max="8211" width="10.140625" style="16" bestFit="1" customWidth="1"/>
    <col min="8212" max="8212" width="14.140625" style="16" customWidth="1"/>
    <col min="8213" max="8434" width="9.140625" style="16"/>
    <col min="8435" max="8435" width="23.140625" style="16" customWidth="1"/>
    <col min="8436" max="8437" width="9.140625" style="16"/>
    <col min="8438" max="8438" width="13" style="16" customWidth="1"/>
    <col min="8439" max="8439" width="29.28515625" style="16" customWidth="1"/>
    <col min="8440" max="8442" width="9.140625" style="16"/>
    <col min="8443" max="8443" width="14.7109375" style="16" customWidth="1"/>
    <col min="8444" max="8444" width="13.42578125" style="16" customWidth="1"/>
    <col min="8445" max="8445" width="12.7109375" style="16" customWidth="1"/>
    <col min="8446" max="8446" width="14.140625" style="16" customWidth="1"/>
    <col min="8447" max="8447" width="9.140625" style="16"/>
    <col min="8448" max="8449" width="10.140625" style="16" bestFit="1" customWidth="1"/>
    <col min="8450" max="8451" width="9.28515625" style="16" bestFit="1" customWidth="1"/>
    <col min="8452" max="8458" width="10.140625" style="16" bestFit="1" customWidth="1"/>
    <col min="8459" max="8459" width="9.28515625" style="16" bestFit="1" customWidth="1"/>
    <col min="8460" max="8461" width="10.140625" style="16" bestFit="1" customWidth="1"/>
    <col min="8462" max="8464" width="9.28515625" style="16" bestFit="1" customWidth="1"/>
    <col min="8465" max="8467" width="10.140625" style="16" bestFit="1" customWidth="1"/>
    <col min="8468" max="8468" width="14.140625" style="16" customWidth="1"/>
    <col min="8469" max="8690" width="9.140625" style="16"/>
    <col min="8691" max="8691" width="23.140625" style="16" customWidth="1"/>
    <col min="8692" max="8693" width="9.140625" style="16"/>
    <col min="8694" max="8694" width="13" style="16" customWidth="1"/>
    <col min="8695" max="8695" width="29.28515625" style="16" customWidth="1"/>
    <col min="8696" max="8698" width="9.140625" style="16"/>
    <col min="8699" max="8699" width="14.7109375" style="16" customWidth="1"/>
    <col min="8700" max="8700" width="13.42578125" style="16" customWidth="1"/>
    <col min="8701" max="8701" width="12.7109375" style="16" customWidth="1"/>
    <col min="8702" max="8702" width="14.140625" style="16" customWidth="1"/>
    <col min="8703" max="8703" width="9.140625" style="16"/>
    <col min="8704" max="8705" width="10.140625" style="16" bestFit="1" customWidth="1"/>
    <col min="8706" max="8707" width="9.28515625" style="16" bestFit="1" customWidth="1"/>
    <col min="8708" max="8714" width="10.140625" style="16" bestFit="1" customWidth="1"/>
    <col min="8715" max="8715" width="9.28515625" style="16" bestFit="1" customWidth="1"/>
    <col min="8716" max="8717" width="10.140625" style="16" bestFit="1" customWidth="1"/>
    <col min="8718" max="8720" width="9.28515625" style="16" bestFit="1" customWidth="1"/>
    <col min="8721" max="8723" width="10.140625" style="16" bestFit="1" customWidth="1"/>
    <col min="8724" max="8724" width="14.140625" style="16" customWidth="1"/>
    <col min="8725" max="8946" width="9.140625" style="16"/>
    <col min="8947" max="8947" width="23.140625" style="16" customWidth="1"/>
    <col min="8948" max="8949" width="9.140625" style="16"/>
    <col min="8950" max="8950" width="13" style="16" customWidth="1"/>
    <col min="8951" max="8951" width="29.28515625" style="16" customWidth="1"/>
    <col min="8952" max="8954" width="9.140625" style="16"/>
    <col min="8955" max="8955" width="14.7109375" style="16" customWidth="1"/>
    <col min="8956" max="8956" width="13.42578125" style="16" customWidth="1"/>
    <col min="8957" max="8957" width="12.7109375" style="16" customWidth="1"/>
    <col min="8958" max="8958" width="14.140625" style="16" customWidth="1"/>
    <col min="8959" max="8959" width="9.140625" style="16"/>
    <col min="8960" max="8961" width="10.140625" style="16" bestFit="1" customWidth="1"/>
    <col min="8962" max="8963" width="9.28515625" style="16" bestFit="1" customWidth="1"/>
    <col min="8964" max="8970" width="10.140625" style="16" bestFit="1" customWidth="1"/>
    <col min="8971" max="8971" width="9.28515625" style="16" bestFit="1" customWidth="1"/>
    <col min="8972" max="8973" width="10.140625" style="16" bestFit="1" customWidth="1"/>
    <col min="8974" max="8976" width="9.28515625" style="16" bestFit="1" customWidth="1"/>
    <col min="8977" max="8979" width="10.140625" style="16" bestFit="1" customWidth="1"/>
    <col min="8980" max="8980" width="14.140625" style="16" customWidth="1"/>
    <col min="8981" max="9202" width="9.140625" style="16"/>
    <col min="9203" max="9203" width="23.140625" style="16" customWidth="1"/>
    <col min="9204" max="9205" width="9.140625" style="16"/>
    <col min="9206" max="9206" width="13" style="16" customWidth="1"/>
    <col min="9207" max="9207" width="29.28515625" style="16" customWidth="1"/>
    <col min="9208" max="9210" width="9.140625" style="16"/>
    <col min="9211" max="9211" width="14.7109375" style="16" customWidth="1"/>
    <col min="9212" max="9212" width="13.42578125" style="16" customWidth="1"/>
    <col min="9213" max="9213" width="12.7109375" style="16" customWidth="1"/>
    <col min="9214" max="9214" width="14.140625" style="16" customWidth="1"/>
    <col min="9215" max="9215" width="9.140625" style="16"/>
    <col min="9216" max="9217" width="10.140625" style="16" bestFit="1" customWidth="1"/>
    <col min="9218" max="9219" width="9.28515625" style="16" bestFit="1" customWidth="1"/>
    <col min="9220" max="9226" width="10.140625" style="16" bestFit="1" customWidth="1"/>
    <col min="9227" max="9227" width="9.28515625" style="16" bestFit="1" customWidth="1"/>
    <col min="9228" max="9229" width="10.140625" style="16" bestFit="1" customWidth="1"/>
    <col min="9230" max="9232" width="9.28515625" style="16" bestFit="1" customWidth="1"/>
    <col min="9233" max="9235" width="10.140625" style="16" bestFit="1" customWidth="1"/>
    <col min="9236" max="9236" width="14.140625" style="16" customWidth="1"/>
    <col min="9237" max="9458" width="9.140625" style="16"/>
    <col min="9459" max="9459" width="23.140625" style="16" customWidth="1"/>
    <col min="9460" max="9461" width="9.140625" style="16"/>
    <col min="9462" max="9462" width="13" style="16" customWidth="1"/>
    <col min="9463" max="9463" width="29.28515625" style="16" customWidth="1"/>
    <col min="9464" max="9466" width="9.140625" style="16"/>
    <col min="9467" max="9467" width="14.7109375" style="16" customWidth="1"/>
    <col min="9468" max="9468" width="13.42578125" style="16" customWidth="1"/>
    <col min="9469" max="9469" width="12.7109375" style="16" customWidth="1"/>
    <col min="9470" max="9470" width="14.140625" style="16" customWidth="1"/>
    <col min="9471" max="9471" width="9.140625" style="16"/>
    <col min="9472" max="9473" width="10.140625" style="16" bestFit="1" customWidth="1"/>
    <col min="9474" max="9475" width="9.28515625" style="16" bestFit="1" customWidth="1"/>
    <col min="9476" max="9482" width="10.140625" style="16" bestFit="1" customWidth="1"/>
    <col min="9483" max="9483" width="9.28515625" style="16" bestFit="1" customWidth="1"/>
    <col min="9484" max="9485" width="10.140625" style="16" bestFit="1" customWidth="1"/>
    <col min="9486" max="9488" width="9.28515625" style="16" bestFit="1" customWidth="1"/>
    <col min="9489" max="9491" width="10.140625" style="16" bestFit="1" customWidth="1"/>
    <col min="9492" max="9492" width="14.140625" style="16" customWidth="1"/>
    <col min="9493" max="9714" width="9.140625" style="16"/>
    <col min="9715" max="9715" width="23.140625" style="16" customWidth="1"/>
    <col min="9716" max="9717" width="9.140625" style="16"/>
    <col min="9718" max="9718" width="13" style="16" customWidth="1"/>
    <col min="9719" max="9719" width="29.28515625" style="16" customWidth="1"/>
    <col min="9720" max="9722" width="9.140625" style="16"/>
    <col min="9723" max="9723" width="14.7109375" style="16" customWidth="1"/>
    <col min="9724" max="9724" width="13.42578125" style="16" customWidth="1"/>
    <col min="9725" max="9725" width="12.7109375" style="16" customWidth="1"/>
    <col min="9726" max="9726" width="14.140625" style="16" customWidth="1"/>
    <col min="9727" max="9727" width="9.140625" style="16"/>
    <col min="9728" max="9729" width="10.140625" style="16" bestFit="1" customWidth="1"/>
    <col min="9730" max="9731" width="9.28515625" style="16" bestFit="1" customWidth="1"/>
    <col min="9732" max="9738" width="10.140625" style="16" bestFit="1" customWidth="1"/>
    <col min="9739" max="9739" width="9.28515625" style="16" bestFit="1" customWidth="1"/>
    <col min="9740" max="9741" width="10.140625" style="16" bestFit="1" customWidth="1"/>
    <col min="9742" max="9744" width="9.28515625" style="16" bestFit="1" customWidth="1"/>
    <col min="9745" max="9747" width="10.140625" style="16" bestFit="1" customWidth="1"/>
    <col min="9748" max="9748" width="14.140625" style="16" customWidth="1"/>
    <col min="9749" max="9970" width="9.140625" style="16"/>
    <col min="9971" max="9971" width="23.140625" style="16" customWidth="1"/>
    <col min="9972" max="9973" width="9.140625" style="16"/>
    <col min="9974" max="9974" width="13" style="16" customWidth="1"/>
    <col min="9975" max="9975" width="29.28515625" style="16" customWidth="1"/>
    <col min="9976" max="9978" width="9.140625" style="16"/>
    <col min="9979" max="9979" width="14.7109375" style="16" customWidth="1"/>
    <col min="9980" max="9980" width="13.42578125" style="16" customWidth="1"/>
    <col min="9981" max="9981" width="12.7109375" style="16" customWidth="1"/>
    <col min="9982" max="9982" width="14.140625" style="16" customWidth="1"/>
    <col min="9983" max="9983" width="9.140625" style="16"/>
    <col min="9984" max="9985" width="10.140625" style="16" bestFit="1" customWidth="1"/>
    <col min="9986" max="9987" width="9.28515625" style="16" bestFit="1" customWidth="1"/>
    <col min="9988" max="9994" width="10.140625" style="16" bestFit="1" customWidth="1"/>
    <col min="9995" max="9995" width="9.28515625" style="16" bestFit="1" customWidth="1"/>
    <col min="9996" max="9997" width="10.140625" style="16" bestFit="1" customWidth="1"/>
    <col min="9998" max="10000" width="9.28515625" style="16" bestFit="1" customWidth="1"/>
    <col min="10001" max="10003" width="10.140625" style="16" bestFit="1" customWidth="1"/>
    <col min="10004" max="10004" width="14.140625" style="16" customWidth="1"/>
    <col min="10005" max="10226" width="9.140625" style="16"/>
    <col min="10227" max="10227" width="23.140625" style="16" customWidth="1"/>
    <col min="10228" max="10229" width="9.140625" style="16"/>
    <col min="10230" max="10230" width="13" style="16" customWidth="1"/>
    <col min="10231" max="10231" width="29.28515625" style="16" customWidth="1"/>
    <col min="10232" max="10234" width="9.140625" style="16"/>
    <col min="10235" max="10235" width="14.7109375" style="16" customWidth="1"/>
    <col min="10236" max="10236" width="13.42578125" style="16" customWidth="1"/>
    <col min="10237" max="10237" width="12.7109375" style="16" customWidth="1"/>
    <col min="10238" max="10238" width="14.140625" style="16" customWidth="1"/>
    <col min="10239" max="10239" width="9.140625" style="16"/>
    <col min="10240" max="10241" width="10.140625" style="16" bestFit="1" customWidth="1"/>
    <col min="10242" max="10243" width="9.28515625" style="16" bestFit="1" customWidth="1"/>
    <col min="10244" max="10250" width="10.140625" style="16" bestFit="1" customWidth="1"/>
    <col min="10251" max="10251" width="9.28515625" style="16" bestFit="1" customWidth="1"/>
    <col min="10252" max="10253" width="10.140625" style="16" bestFit="1" customWidth="1"/>
    <col min="10254" max="10256" width="9.28515625" style="16" bestFit="1" customWidth="1"/>
    <col min="10257" max="10259" width="10.140625" style="16" bestFit="1" customWidth="1"/>
    <col min="10260" max="10260" width="14.140625" style="16" customWidth="1"/>
    <col min="10261" max="10482" width="9.140625" style="16"/>
    <col min="10483" max="10483" width="23.140625" style="16" customWidth="1"/>
    <col min="10484" max="10485" width="9.140625" style="16"/>
    <col min="10486" max="10486" width="13" style="16" customWidth="1"/>
    <col min="10487" max="10487" width="29.28515625" style="16" customWidth="1"/>
    <col min="10488" max="10490" width="9.140625" style="16"/>
    <col min="10491" max="10491" width="14.7109375" style="16" customWidth="1"/>
    <col min="10492" max="10492" width="13.42578125" style="16" customWidth="1"/>
    <col min="10493" max="10493" width="12.7109375" style="16" customWidth="1"/>
    <col min="10494" max="10494" width="14.140625" style="16" customWidth="1"/>
    <col min="10495" max="10495" width="9.140625" style="16"/>
    <col min="10496" max="10497" width="10.140625" style="16" bestFit="1" customWidth="1"/>
    <col min="10498" max="10499" width="9.28515625" style="16" bestFit="1" customWidth="1"/>
    <col min="10500" max="10506" width="10.140625" style="16" bestFit="1" customWidth="1"/>
    <col min="10507" max="10507" width="9.28515625" style="16" bestFit="1" customWidth="1"/>
    <col min="10508" max="10509" width="10.140625" style="16" bestFit="1" customWidth="1"/>
    <col min="10510" max="10512" width="9.28515625" style="16" bestFit="1" customWidth="1"/>
    <col min="10513" max="10515" width="10.140625" style="16" bestFit="1" customWidth="1"/>
    <col min="10516" max="10516" width="14.140625" style="16" customWidth="1"/>
    <col min="10517" max="10738" width="9.140625" style="16"/>
    <col min="10739" max="10739" width="23.140625" style="16" customWidth="1"/>
    <col min="10740" max="10741" width="9.140625" style="16"/>
    <col min="10742" max="10742" width="13" style="16" customWidth="1"/>
    <col min="10743" max="10743" width="29.28515625" style="16" customWidth="1"/>
    <col min="10744" max="10746" width="9.140625" style="16"/>
    <col min="10747" max="10747" width="14.7109375" style="16" customWidth="1"/>
    <col min="10748" max="10748" width="13.42578125" style="16" customWidth="1"/>
    <col min="10749" max="10749" width="12.7109375" style="16" customWidth="1"/>
    <col min="10750" max="10750" width="14.140625" style="16" customWidth="1"/>
    <col min="10751" max="10751" width="9.140625" style="16"/>
    <col min="10752" max="10753" width="10.140625" style="16" bestFit="1" customWidth="1"/>
    <col min="10754" max="10755" width="9.28515625" style="16" bestFit="1" customWidth="1"/>
    <col min="10756" max="10762" width="10.140625" style="16" bestFit="1" customWidth="1"/>
    <col min="10763" max="10763" width="9.28515625" style="16" bestFit="1" customWidth="1"/>
    <col min="10764" max="10765" width="10.140625" style="16" bestFit="1" customWidth="1"/>
    <col min="10766" max="10768" width="9.28515625" style="16" bestFit="1" customWidth="1"/>
    <col min="10769" max="10771" width="10.140625" style="16" bestFit="1" customWidth="1"/>
    <col min="10772" max="10772" width="14.140625" style="16" customWidth="1"/>
    <col min="10773" max="10994" width="9.140625" style="16"/>
    <col min="10995" max="10995" width="23.140625" style="16" customWidth="1"/>
    <col min="10996" max="10997" width="9.140625" style="16"/>
    <col min="10998" max="10998" width="13" style="16" customWidth="1"/>
    <col min="10999" max="10999" width="29.28515625" style="16" customWidth="1"/>
    <col min="11000" max="11002" width="9.140625" style="16"/>
    <col min="11003" max="11003" width="14.7109375" style="16" customWidth="1"/>
    <col min="11004" max="11004" width="13.42578125" style="16" customWidth="1"/>
    <col min="11005" max="11005" width="12.7109375" style="16" customWidth="1"/>
    <col min="11006" max="11006" width="14.140625" style="16" customWidth="1"/>
    <col min="11007" max="11007" width="9.140625" style="16"/>
    <col min="11008" max="11009" width="10.140625" style="16" bestFit="1" customWidth="1"/>
    <col min="11010" max="11011" width="9.28515625" style="16" bestFit="1" customWidth="1"/>
    <col min="11012" max="11018" width="10.140625" style="16" bestFit="1" customWidth="1"/>
    <col min="11019" max="11019" width="9.28515625" style="16" bestFit="1" customWidth="1"/>
    <col min="11020" max="11021" width="10.140625" style="16" bestFit="1" customWidth="1"/>
    <col min="11022" max="11024" width="9.28515625" style="16" bestFit="1" customWidth="1"/>
    <col min="11025" max="11027" width="10.140625" style="16" bestFit="1" customWidth="1"/>
    <col min="11028" max="11028" width="14.140625" style="16" customWidth="1"/>
    <col min="11029" max="11250" width="9.140625" style="16"/>
    <col min="11251" max="11251" width="23.140625" style="16" customWidth="1"/>
    <col min="11252" max="11253" width="9.140625" style="16"/>
    <col min="11254" max="11254" width="13" style="16" customWidth="1"/>
    <col min="11255" max="11255" width="29.28515625" style="16" customWidth="1"/>
    <col min="11256" max="11258" width="9.140625" style="16"/>
    <col min="11259" max="11259" width="14.7109375" style="16" customWidth="1"/>
    <col min="11260" max="11260" width="13.42578125" style="16" customWidth="1"/>
    <col min="11261" max="11261" width="12.7109375" style="16" customWidth="1"/>
    <col min="11262" max="11262" width="14.140625" style="16" customWidth="1"/>
    <col min="11263" max="11263" width="9.140625" style="16"/>
    <col min="11264" max="11265" width="10.140625" style="16" bestFit="1" customWidth="1"/>
    <col min="11266" max="11267" width="9.28515625" style="16" bestFit="1" customWidth="1"/>
    <col min="11268" max="11274" width="10.140625" style="16" bestFit="1" customWidth="1"/>
    <col min="11275" max="11275" width="9.28515625" style="16" bestFit="1" customWidth="1"/>
    <col min="11276" max="11277" width="10.140625" style="16" bestFit="1" customWidth="1"/>
    <col min="11278" max="11280" width="9.28515625" style="16" bestFit="1" customWidth="1"/>
    <col min="11281" max="11283" width="10.140625" style="16" bestFit="1" customWidth="1"/>
    <col min="11284" max="11284" width="14.140625" style="16" customWidth="1"/>
    <col min="11285" max="11506" width="9.140625" style="16"/>
    <col min="11507" max="11507" width="23.140625" style="16" customWidth="1"/>
    <col min="11508" max="11509" width="9.140625" style="16"/>
    <col min="11510" max="11510" width="13" style="16" customWidth="1"/>
    <col min="11511" max="11511" width="29.28515625" style="16" customWidth="1"/>
    <col min="11512" max="11514" width="9.140625" style="16"/>
    <col min="11515" max="11515" width="14.7109375" style="16" customWidth="1"/>
    <col min="11516" max="11516" width="13.42578125" style="16" customWidth="1"/>
    <col min="11517" max="11517" width="12.7109375" style="16" customWidth="1"/>
    <col min="11518" max="11518" width="14.140625" style="16" customWidth="1"/>
    <col min="11519" max="11519" width="9.140625" style="16"/>
    <col min="11520" max="11521" width="10.140625" style="16" bestFit="1" customWidth="1"/>
    <col min="11522" max="11523" width="9.28515625" style="16" bestFit="1" customWidth="1"/>
    <col min="11524" max="11530" width="10.140625" style="16" bestFit="1" customWidth="1"/>
    <col min="11531" max="11531" width="9.28515625" style="16" bestFit="1" customWidth="1"/>
    <col min="11532" max="11533" width="10.140625" style="16" bestFit="1" customWidth="1"/>
    <col min="11534" max="11536" width="9.28515625" style="16" bestFit="1" customWidth="1"/>
    <col min="11537" max="11539" width="10.140625" style="16" bestFit="1" customWidth="1"/>
    <col min="11540" max="11540" width="14.140625" style="16" customWidth="1"/>
    <col min="11541" max="11762" width="9.140625" style="16"/>
    <col min="11763" max="11763" width="23.140625" style="16" customWidth="1"/>
    <col min="11764" max="11765" width="9.140625" style="16"/>
    <col min="11766" max="11766" width="13" style="16" customWidth="1"/>
    <col min="11767" max="11767" width="29.28515625" style="16" customWidth="1"/>
    <col min="11768" max="11770" width="9.140625" style="16"/>
    <col min="11771" max="11771" width="14.7109375" style="16" customWidth="1"/>
    <col min="11772" max="11772" width="13.42578125" style="16" customWidth="1"/>
    <col min="11773" max="11773" width="12.7109375" style="16" customWidth="1"/>
    <col min="11774" max="11774" width="14.140625" style="16" customWidth="1"/>
    <col min="11775" max="11775" width="9.140625" style="16"/>
    <col min="11776" max="11777" width="10.140625" style="16" bestFit="1" customWidth="1"/>
    <col min="11778" max="11779" width="9.28515625" style="16" bestFit="1" customWidth="1"/>
    <col min="11780" max="11786" width="10.140625" style="16" bestFit="1" customWidth="1"/>
    <col min="11787" max="11787" width="9.28515625" style="16" bestFit="1" customWidth="1"/>
    <col min="11788" max="11789" width="10.140625" style="16" bestFit="1" customWidth="1"/>
    <col min="11790" max="11792" width="9.28515625" style="16" bestFit="1" customWidth="1"/>
    <col min="11793" max="11795" width="10.140625" style="16" bestFit="1" customWidth="1"/>
    <col min="11796" max="11796" width="14.140625" style="16" customWidth="1"/>
    <col min="11797" max="12018" width="9.140625" style="16"/>
    <col min="12019" max="12019" width="23.140625" style="16" customWidth="1"/>
    <col min="12020" max="12021" width="9.140625" style="16"/>
    <col min="12022" max="12022" width="13" style="16" customWidth="1"/>
    <col min="12023" max="12023" width="29.28515625" style="16" customWidth="1"/>
    <col min="12024" max="12026" width="9.140625" style="16"/>
    <col min="12027" max="12027" width="14.7109375" style="16" customWidth="1"/>
    <col min="12028" max="12028" width="13.42578125" style="16" customWidth="1"/>
    <col min="12029" max="12029" width="12.7109375" style="16" customWidth="1"/>
    <col min="12030" max="12030" width="14.140625" style="16" customWidth="1"/>
    <col min="12031" max="12031" width="9.140625" style="16"/>
    <col min="12032" max="12033" width="10.140625" style="16" bestFit="1" customWidth="1"/>
    <col min="12034" max="12035" width="9.28515625" style="16" bestFit="1" customWidth="1"/>
    <col min="12036" max="12042" width="10.140625" style="16" bestFit="1" customWidth="1"/>
    <col min="12043" max="12043" width="9.28515625" style="16" bestFit="1" customWidth="1"/>
    <col min="12044" max="12045" width="10.140625" style="16" bestFit="1" customWidth="1"/>
    <col min="12046" max="12048" width="9.28515625" style="16" bestFit="1" customWidth="1"/>
    <col min="12049" max="12051" width="10.140625" style="16" bestFit="1" customWidth="1"/>
    <col min="12052" max="12052" width="14.140625" style="16" customWidth="1"/>
    <col min="12053" max="12274" width="9.140625" style="16"/>
    <col min="12275" max="12275" width="23.140625" style="16" customWidth="1"/>
    <col min="12276" max="12277" width="9.140625" style="16"/>
    <col min="12278" max="12278" width="13" style="16" customWidth="1"/>
    <col min="12279" max="12279" width="29.28515625" style="16" customWidth="1"/>
    <col min="12280" max="12282" width="9.140625" style="16"/>
    <col min="12283" max="12283" width="14.7109375" style="16" customWidth="1"/>
    <col min="12284" max="12284" width="13.42578125" style="16" customWidth="1"/>
    <col min="12285" max="12285" width="12.7109375" style="16" customWidth="1"/>
    <col min="12286" max="12286" width="14.140625" style="16" customWidth="1"/>
    <col min="12287" max="12287" width="9.140625" style="16"/>
    <col min="12288" max="12289" width="10.140625" style="16" bestFit="1" customWidth="1"/>
    <col min="12290" max="12291" width="9.28515625" style="16" bestFit="1" customWidth="1"/>
    <col min="12292" max="12298" width="10.140625" style="16" bestFit="1" customWidth="1"/>
    <col min="12299" max="12299" width="9.28515625" style="16" bestFit="1" customWidth="1"/>
    <col min="12300" max="12301" width="10.140625" style="16" bestFit="1" customWidth="1"/>
    <col min="12302" max="12304" width="9.28515625" style="16" bestFit="1" customWidth="1"/>
    <col min="12305" max="12307" width="10.140625" style="16" bestFit="1" customWidth="1"/>
    <col min="12308" max="12308" width="14.140625" style="16" customWidth="1"/>
    <col min="12309" max="12530" width="9.140625" style="16"/>
    <col min="12531" max="12531" width="23.140625" style="16" customWidth="1"/>
    <col min="12532" max="12533" width="9.140625" style="16"/>
    <col min="12534" max="12534" width="13" style="16" customWidth="1"/>
    <col min="12535" max="12535" width="29.28515625" style="16" customWidth="1"/>
    <col min="12536" max="12538" width="9.140625" style="16"/>
    <col min="12539" max="12539" width="14.7109375" style="16" customWidth="1"/>
    <col min="12540" max="12540" width="13.42578125" style="16" customWidth="1"/>
    <col min="12541" max="12541" width="12.7109375" style="16" customWidth="1"/>
    <col min="12542" max="12542" width="14.140625" style="16" customWidth="1"/>
    <col min="12543" max="12543" width="9.140625" style="16"/>
    <col min="12544" max="12545" width="10.140625" style="16" bestFit="1" customWidth="1"/>
    <col min="12546" max="12547" width="9.28515625" style="16" bestFit="1" customWidth="1"/>
    <col min="12548" max="12554" width="10.140625" style="16" bestFit="1" customWidth="1"/>
    <col min="12555" max="12555" width="9.28515625" style="16" bestFit="1" customWidth="1"/>
    <col min="12556" max="12557" width="10.140625" style="16" bestFit="1" customWidth="1"/>
    <col min="12558" max="12560" width="9.28515625" style="16" bestFit="1" customWidth="1"/>
    <col min="12561" max="12563" width="10.140625" style="16" bestFit="1" customWidth="1"/>
    <col min="12564" max="12564" width="14.140625" style="16" customWidth="1"/>
    <col min="12565" max="12786" width="9.140625" style="16"/>
    <col min="12787" max="12787" width="23.140625" style="16" customWidth="1"/>
    <col min="12788" max="12789" width="9.140625" style="16"/>
    <col min="12790" max="12790" width="13" style="16" customWidth="1"/>
    <col min="12791" max="12791" width="29.28515625" style="16" customWidth="1"/>
    <col min="12792" max="12794" width="9.140625" style="16"/>
    <col min="12795" max="12795" width="14.7109375" style="16" customWidth="1"/>
    <col min="12796" max="12796" width="13.42578125" style="16" customWidth="1"/>
    <col min="12797" max="12797" width="12.7109375" style="16" customWidth="1"/>
    <col min="12798" max="12798" width="14.140625" style="16" customWidth="1"/>
    <col min="12799" max="12799" width="9.140625" style="16"/>
    <col min="12800" max="12801" width="10.140625" style="16" bestFit="1" customWidth="1"/>
    <col min="12802" max="12803" width="9.28515625" style="16" bestFit="1" customWidth="1"/>
    <col min="12804" max="12810" width="10.140625" style="16" bestFit="1" customWidth="1"/>
    <col min="12811" max="12811" width="9.28515625" style="16" bestFit="1" customWidth="1"/>
    <col min="12812" max="12813" width="10.140625" style="16" bestFit="1" customWidth="1"/>
    <col min="12814" max="12816" width="9.28515625" style="16" bestFit="1" customWidth="1"/>
    <col min="12817" max="12819" width="10.140625" style="16" bestFit="1" customWidth="1"/>
    <col min="12820" max="12820" width="14.140625" style="16" customWidth="1"/>
    <col min="12821" max="13042" width="9.140625" style="16"/>
    <col min="13043" max="13043" width="23.140625" style="16" customWidth="1"/>
    <col min="13044" max="13045" width="9.140625" style="16"/>
    <col min="13046" max="13046" width="13" style="16" customWidth="1"/>
    <col min="13047" max="13047" width="29.28515625" style="16" customWidth="1"/>
    <col min="13048" max="13050" width="9.140625" style="16"/>
    <col min="13051" max="13051" width="14.7109375" style="16" customWidth="1"/>
    <col min="13052" max="13052" width="13.42578125" style="16" customWidth="1"/>
    <col min="13053" max="13053" width="12.7109375" style="16" customWidth="1"/>
    <col min="13054" max="13054" width="14.140625" style="16" customWidth="1"/>
    <col min="13055" max="13055" width="9.140625" style="16"/>
    <col min="13056" max="13057" width="10.140625" style="16" bestFit="1" customWidth="1"/>
    <col min="13058" max="13059" width="9.28515625" style="16" bestFit="1" customWidth="1"/>
    <col min="13060" max="13066" width="10.140625" style="16" bestFit="1" customWidth="1"/>
    <col min="13067" max="13067" width="9.28515625" style="16" bestFit="1" customWidth="1"/>
    <col min="13068" max="13069" width="10.140625" style="16" bestFit="1" customWidth="1"/>
    <col min="13070" max="13072" width="9.28515625" style="16" bestFit="1" customWidth="1"/>
    <col min="13073" max="13075" width="10.140625" style="16" bestFit="1" customWidth="1"/>
    <col min="13076" max="13076" width="14.140625" style="16" customWidth="1"/>
    <col min="13077" max="13298" width="9.140625" style="16"/>
    <col min="13299" max="13299" width="23.140625" style="16" customWidth="1"/>
    <col min="13300" max="13301" width="9.140625" style="16"/>
    <col min="13302" max="13302" width="13" style="16" customWidth="1"/>
    <col min="13303" max="13303" width="29.28515625" style="16" customWidth="1"/>
    <col min="13304" max="13306" width="9.140625" style="16"/>
    <col min="13307" max="13307" width="14.7109375" style="16" customWidth="1"/>
    <col min="13308" max="13308" width="13.42578125" style="16" customWidth="1"/>
    <col min="13309" max="13309" width="12.7109375" style="16" customWidth="1"/>
    <col min="13310" max="13310" width="14.140625" style="16" customWidth="1"/>
    <col min="13311" max="13311" width="9.140625" style="16"/>
    <col min="13312" max="13313" width="10.140625" style="16" bestFit="1" customWidth="1"/>
    <col min="13314" max="13315" width="9.28515625" style="16" bestFit="1" customWidth="1"/>
    <col min="13316" max="13322" width="10.140625" style="16" bestFit="1" customWidth="1"/>
    <col min="13323" max="13323" width="9.28515625" style="16" bestFit="1" customWidth="1"/>
    <col min="13324" max="13325" width="10.140625" style="16" bestFit="1" customWidth="1"/>
    <col min="13326" max="13328" width="9.28515625" style="16" bestFit="1" customWidth="1"/>
    <col min="13329" max="13331" width="10.140625" style="16" bestFit="1" customWidth="1"/>
    <col min="13332" max="13332" width="14.140625" style="16" customWidth="1"/>
    <col min="13333" max="13554" width="9.140625" style="16"/>
    <col min="13555" max="13555" width="23.140625" style="16" customWidth="1"/>
    <col min="13556" max="13557" width="9.140625" style="16"/>
    <col min="13558" max="13558" width="13" style="16" customWidth="1"/>
    <col min="13559" max="13559" width="29.28515625" style="16" customWidth="1"/>
    <col min="13560" max="13562" width="9.140625" style="16"/>
    <col min="13563" max="13563" width="14.7109375" style="16" customWidth="1"/>
    <col min="13564" max="13564" width="13.42578125" style="16" customWidth="1"/>
    <col min="13565" max="13565" width="12.7109375" style="16" customWidth="1"/>
    <col min="13566" max="13566" width="14.140625" style="16" customWidth="1"/>
    <col min="13567" max="13567" width="9.140625" style="16"/>
    <col min="13568" max="13569" width="10.140625" style="16" bestFit="1" customWidth="1"/>
    <col min="13570" max="13571" width="9.28515625" style="16" bestFit="1" customWidth="1"/>
    <col min="13572" max="13578" width="10.140625" style="16" bestFit="1" customWidth="1"/>
    <col min="13579" max="13579" width="9.28515625" style="16" bestFit="1" customWidth="1"/>
    <col min="13580" max="13581" width="10.140625" style="16" bestFit="1" customWidth="1"/>
    <col min="13582" max="13584" width="9.28515625" style="16" bestFit="1" customWidth="1"/>
    <col min="13585" max="13587" width="10.140625" style="16" bestFit="1" customWidth="1"/>
    <col min="13588" max="13588" width="14.140625" style="16" customWidth="1"/>
    <col min="13589" max="13810" width="9.140625" style="16"/>
    <col min="13811" max="13811" width="23.140625" style="16" customWidth="1"/>
    <col min="13812" max="13813" width="9.140625" style="16"/>
    <col min="13814" max="13814" width="13" style="16" customWidth="1"/>
    <col min="13815" max="13815" width="29.28515625" style="16" customWidth="1"/>
    <col min="13816" max="13818" width="9.140625" style="16"/>
    <col min="13819" max="13819" width="14.7109375" style="16" customWidth="1"/>
    <col min="13820" max="13820" width="13.42578125" style="16" customWidth="1"/>
    <col min="13821" max="13821" width="12.7109375" style="16" customWidth="1"/>
    <col min="13822" max="13822" width="14.140625" style="16" customWidth="1"/>
    <col min="13823" max="13823" width="9.140625" style="16"/>
    <col min="13824" max="13825" width="10.140625" style="16" bestFit="1" customWidth="1"/>
    <col min="13826" max="13827" width="9.28515625" style="16" bestFit="1" customWidth="1"/>
    <col min="13828" max="13834" width="10.140625" style="16" bestFit="1" customWidth="1"/>
    <col min="13835" max="13835" width="9.28515625" style="16" bestFit="1" customWidth="1"/>
    <col min="13836" max="13837" width="10.140625" style="16" bestFit="1" customWidth="1"/>
    <col min="13838" max="13840" width="9.28515625" style="16" bestFit="1" customWidth="1"/>
    <col min="13841" max="13843" width="10.140625" style="16" bestFit="1" customWidth="1"/>
    <col min="13844" max="13844" width="14.140625" style="16" customWidth="1"/>
    <col min="13845" max="14066" width="9.140625" style="16"/>
    <col min="14067" max="14067" width="23.140625" style="16" customWidth="1"/>
    <col min="14068" max="14069" width="9.140625" style="16"/>
    <col min="14070" max="14070" width="13" style="16" customWidth="1"/>
    <col min="14071" max="14071" width="29.28515625" style="16" customWidth="1"/>
    <col min="14072" max="14074" width="9.140625" style="16"/>
    <col min="14075" max="14075" width="14.7109375" style="16" customWidth="1"/>
    <col min="14076" max="14076" width="13.42578125" style="16" customWidth="1"/>
    <col min="14077" max="14077" width="12.7109375" style="16" customWidth="1"/>
    <col min="14078" max="14078" width="14.140625" style="16" customWidth="1"/>
    <col min="14079" max="14079" width="9.140625" style="16"/>
    <col min="14080" max="14081" width="10.140625" style="16" bestFit="1" customWidth="1"/>
    <col min="14082" max="14083" width="9.28515625" style="16" bestFit="1" customWidth="1"/>
    <col min="14084" max="14090" width="10.140625" style="16" bestFit="1" customWidth="1"/>
    <col min="14091" max="14091" width="9.28515625" style="16" bestFit="1" customWidth="1"/>
    <col min="14092" max="14093" width="10.140625" style="16" bestFit="1" customWidth="1"/>
    <col min="14094" max="14096" width="9.28515625" style="16" bestFit="1" customWidth="1"/>
    <col min="14097" max="14099" width="10.140625" style="16" bestFit="1" customWidth="1"/>
    <col min="14100" max="14100" width="14.140625" style="16" customWidth="1"/>
    <col min="14101" max="14322" width="9.140625" style="16"/>
    <col min="14323" max="14323" width="23.140625" style="16" customWidth="1"/>
    <col min="14324" max="14325" width="9.140625" style="16"/>
    <col min="14326" max="14326" width="13" style="16" customWidth="1"/>
    <col min="14327" max="14327" width="29.28515625" style="16" customWidth="1"/>
    <col min="14328" max="14330" width="9.140625" style="16"/>
    <col min="14331" max="14331" width="14.7109375" style="16" customWidth="1"/>
    <col min="14332" max="14332" width="13.42578125" style="16" customWidth="1"/>
    <col min="14333" max="14333" width="12.7109375" style="16" customWidth="1"/>
    <col min="14334" max="14334" width="14.140625" style="16" customWidth="1"/>
    <col min="14335" max="14335" width="9.140625" style="16"/>
    <col min="14336" max="14337" width="10.140625" style="16" bestFit="1" customWidth="1"/>
    <col min="14338" max="14339" width="9.28515625" style="16" bestFit="1" customWidth="1"/>
    <col min="14340" max="14346" width="10.140625" style="16" bestFit="1" customWidth="1"/>
    <col min="14347" max="14347" width="9.28515625" style="16" bestFit="1" customWidth="1"/>
    <col min="14348" max="14349" width="10.140625" style="16" bestFit="1" customWidth="1"/>
    <col min="14350" max="14352" width="9.28515625" style="16" bestFit="1" customWidth="1"/>
    <col min="14353" max="14355" width="10.140625" style="16" bestFit="1" customWidth="1"/>
    <col min="14356" max="14356" width="14.140625" style="16" customWidth="1"/>
    <col min="14357" max="14578" width="9.140625" style="16"/>
    <col min="14579" max="14579" width="23.140625" style="16" customWidth="1"/>
    <col min="14580" max="14581" width="9.140625" style="16"/>
    <col min="14582" max="14582" width="13" style="16" customWidth="1"/>
    <col min="14583" max="14583" width="29.28515625" style="16" customWidth="1"/>
    <col min="14584" max="14586" width="9.140625" style="16"/>
    <col min="14587" max="14587" width="14.7109375" style="16" customWidth="1"/>
    <col min="14588" max="14588" width="13.42578125" style="16" customWidth="1"/>
    <col min="14589" max="14589" width="12.7109375" style="16" customWidth="1"/>
    <col min="14590" max="14590" width="14.140625" style="16" customWidth="1"/>
    <col min="14591" max="14591" width="9.140625" style="16"/>
    <col min="14592" max="14593" width="10.140625" style="16" bestFit="1" customWidth="1"/>
    <col min="14594" max="14595" width="9.28515625" style="16" bestFit="1" customWidth="1"/>
    <col min="14596" max="14602" width="10.140625" style="16" bestFit="1" customWidth="1"/>
    <col min="14603" max="14603" width="9.28515625" style="16" bestFit="1" customWidth="1"/>
    <col min="14604" max="14605" width="10.140625" style="16" bestFit="1" customWidth="1"/>
    <col min="14606" max="14608" width="9.28515625" style="16" bestFit="1" customWidth="1"/>
    <col min="14609" max="14611" width="10.140625" style="16" bestFit="1" customWidth="1"/>
    <col min="14612" max="14612" width="14.140625" style="16" customWidth="1"/>
    <col min="14613" max="14834" width="9.140625" style="16"/>
    <col min="14835" max="14835" width="23.140625" style="16" customWidth="1"/>
    <col min="14836" max="14837" width="9.140625" style="16"/>
    <col min="14838" max="14838" width="13" style="16" customWidth="1"/>
    <col min="14839" max="14839" width="29.28515625" style="16" customWidth="1"/>
    <col min="14840" max="14842" width="9.140625" style="16"/>
    <col min="14843" max="14843" width="14.7109375" style="16" customWidth="1"/>
    <col min="14844" max="14844" width="13.42578125" style="16" customWidth="1"/>
    <col min="14845" max="14845" width="12.7109375" style="16" customWidth="1"/>
    <col min="14846" max="14846" width="14.140625" style="16" customWidth="1"/>
    <col min="14847" max="14847" width="9.140625" style="16"/>
    <col min="14848" max="14849" width="10.140625" style="16" bestFit="1" customWidth="1"/>
    <col min="14850" max="14851" width="9.28515625" style="16" bestFit="1" customWidth="1"/>
    <col min="14852" max="14858" width="10.140625" style="16" bestFit="1" customWidth="1"/>
    <col min="14859" max="14859" width="9.28515625" style="16" bestFit="1" customWidth="1"/>
    <col min="14860" max="14861" width="10.140625" style="16" bestFit="1" customWidth="1"/>
    <col min="14862" max="14864" width="9.28515625" style="16" bestFit="1" customWidth="1"/>
    <col min="14865" max="14867" width="10.140625" style="16" bestFit="1" customWidth="1"/>
    <col min="14868" max="14868" width="14.140625" style="16" customWidth="1"/>
    <col min="14869" max="15090" width="9.140625" style="16"/>
    <col min="15091" max="15091" width="23.140625" style="16" customWidth="1"/>
    <col min="15092" max="15093" width="9.140625" style="16"/>
    <col min="15094" max="15094" width="13" style="16" customWidth="1"/>
    <col min="15095" max="15095" width="29.28515625" style="16" customWidth="1"/>
    <col min="15096" max="15098" width="9.140625" style="16"/>
    <col min="15099" max="15099" width="14.7109375" style="16" customWidth="1"/>
    <col min="15100" max="15100" width="13.42578125" style="16" customWidth="1"/>
    <col min="15101" max="15101" width="12.7109375" style="16" customWidth="1"/>
    <col min="15102" max="15102" width="14.140625" style="16" customWidth="1"/>
    <col min="15103" max="15103" width="9.140625" style="16"/>
    <col min="15104" max="15105" width="10.140625" style="16" bestFit="1" customWidth="1"/>
    <col min="15106" max="15107" width="9.28515625" style="16" bestFit="1" customWidth="1"/>
    <col min="15108" max="15114" width="10.140625" style="16" bestFit="1" customWidth="1"/>
    <col min="15115" max="15115" width="9.28515625" style="16" bestFit="1" customWidth="1"/>
    <col min="15116" max="15117" width="10.140625" style="16" bestFit="1" customWidth="1"/>
    <col min="15118" max="15120" width="9.28515625" style="16" bestFit="1" customWidth="1"/>
    <col min="15121" max="15123" width="10.140625" style="16" bestFit="1" customWidth="1"/>
    <col min="15124" max="15124" width="14.140625" style="16" customWidth="1"/>
    <col min="15125" max="15346" width="9.140625" style="16"/>
    <col min="15347" max="15347" width="23.140625" style="16" customWidth="1"/>
    <col min="15348" max="15349" width="9.140625" style="16"/>
    <col min="15350" max="15350" width="13" style="16" customWidth="1"/>
    <col min="15351" max="15351" width="29.28515625" style="16" customWidth="1"/>
    <col min="15352" max="15354" width="9.140625" style="16"/>
    <col min="15355" max="15355" width="14.7109375" style="16" customWidth="1"/>
    <col min="15356" max="15356" width="13.42578125" style="16" customWidth="1"/>
    <col min="15357" max="15357" width="12.7109375" style="16" customWidth="1"/>
    <col min="15358" max="15358" width="14.140625" style="16" customWidth="1"/>
    <col min="15359" max="15359" width="9.140625" style="16"/>
    <col min="15360" max="15361" width="10.140625" style="16" bestFit="1" customWidth="1"/>
    <col min="15362" max="15363" width="9.28515625" style="16" bestFit="1" customWidth="1"/>
    <col min="15364" max="15370" width="10.140625" style="16" bestFit="1" customWidth="1"/>
    <col min="15371" max="15371" width="9.28515625" style="16" bestFit="1" customWidth="1"/>
    <col min="15372" max="15373" width="10.140625" style="16" bestFit="1" customWidth="1"/>
    <col min="15374" max="15376" width="9.28515625" style="16" bestFit="1" customWidth="1"/>
    <col min="15377" max="15379" width="10.140625" style="16" bestFit="1" customWidth="1"/>
    <col min="15380" max="15380" width="14.140625" style="16" customWidth="1"/>
    <col min="15381" max="15602" width="9.140625" style="16"/>
    <col min="15603" max="15603" width="23.140625" style="16" customWidth="1"/>
    <col min="15604" max="15605" width="9.140625" style="16"/>
    <col min="15606" max="15606" width="13" style="16" customWidth="1"/>
    <col min="15607" max="15607" width="29.28515625" style="16" customWidth="1"/>
    <col min="15608" max="15610" width="9.140625" style="16"/>
    <col min="15611" max="15611" width="14.7109375" style="16" customWidth="1"/>
    <col min="15612" max="15612" width="13.42578125" style="16" customWidth="1"/>
    <col min="15613" max="15613" width="12.7109375" style="16" customWidth="1"/>
    <col min="15614" max="15614" width="14.140625" style="16" customWidth="1"/>
    <col min="15615" max="15615" width="9.140625" style="16"/>
    <col min="15616" max="15617" width="10.140625" style="16" bestFit="1" customWidth="1"/>
    <col min="15618" max="15619" width="9.28515625" style="16" bestFit="1" customWidth="1"/>
    <col min="15620" max="15626" width="10.140625" style="16" bestFit="1" customWidth="1"/>
    <col min="15627" max="15627" width="9.28515625" style="16" bestFit="1" customWidth="1"/>
    <col min="15628" max="15629" width="10.140625" style="16" bestFit="1" customWidth="1"/>
    <col min="15630" max="15632" width="9.28515625" style="16" bestFit="1" customWidth="1"/>
    <col min="15633" max="15635" width="10.140625" style="16" bestFit="1" customWidth="1"/>
    <col min="15636" max="15636" width="14.140625" style="16" customWidth="1"/>
    <col min="15637" max="15858" width="9.140625" style="16"/>
    <col min="15859" max="15859" width="23.140625" style="16" customWidth="1"/>
    <col min="15860" max="15861" width="9.140625" style="16"/>
    <col min="15862" max="15862" width="13" style="16" customWidth="1"/>
    <col min="15863" max="15863" width="29.28515625" style="16" customWidth="1"/>
    <col min="15864" max="15866" width="9.140625" style="16"/>
    <col min="15867" max="15867" width="14.7109375" style="16" customWidth="1"/>
    <col min="15868" max="15868" width="13.42578125" style="16" customWidth="1"/>
    <col min="15869" max="15869" width="12.7109375" style="16" customWidth="1"/>
    <col min="15870" max="15870" width="14.140625" style="16" customWidth="1"/>
    <col min="15871" max="15871" width="9.140625" style="16"/>
    <col min="15872" max="15873" width="10.140625" style="16" bestFit="1" customWidth="1"/>
    <col min="15874" max="15875" width="9.28515625" style="16" bestFit="1" customWidth="1"/>
    <col min="15876" max="15882" width="10.140625" style="16" bestFit="1" customWidth="1"/>
    <col min="15883" max="15883" width="9.28515625" style="16" bestFit="1" customWidth="1"/>
    <col min="15884" max="15885" width="10.140625" style="16" bestFit="1" customWidth="1"/>
    <col min="15886" max="15888" width="9.28515625" style="16" bestFit="1" customWidth="1"/>
    <col min="15889" max="15891" width="10.140625" style="16" bestFit="1" customWidth="1"/>
    <col min="15892" max="15892" width="14.140625" style="16" customWidth="1"/>
    <col min="15893" max="16114" width="9.140625" style="16"/>
    <col min="16115" max="16115" width="23.140625" style="16" customWidth="1"/>
    <col min="16116" max="16117" width="9.140625" style="16"/>
    <col min="16118" max="16118" width="13" style="16" customWidth="1"/>
    <col min="16119" max="16119" width="29.28515625" style="16" customWidth="1"/>
    <col min="16120" max="16122" width="9.140625" style="16"/>
    <col min="16123" max="16123" width="14.7109375" style="16" customWidth="1"/>
    <col min="16124" max="16124" width="13.42578125" style="16" customWidth="1"/>
    <col min="16125" max="16125" width="12.7109375" style="16" customWidth="1"/>
    <col min="16126" max="16126" width="14.140625" style="16" customWidth="1"/>
    <col min="16127" max="16127" width="9.140625" style="16"/>
    <col min="16128" max="16129" width="10.140625" style="16" bestFit="1" customWidth="1"/>
    <col min="16130" max="16131" width="9.28515625" style="16" bestFit="1" customWidth="1"/>
    <col min="16132" max="16138" width="10.140625" style="16" bestFit="1" customWidth="1"/>
    <col min="16139" max="16139" width="9.28515625" style="16" bestFit="1" customWidth="1"/>
    <col min="16140" max="16141" width="10.140625" style="16" bestFit="1" customWidth="1"/>
    <col min="16142" max="16144" width="9.28515625" style="16" bestFit="1" customWidth="1"/>
    <col min="16145" max="16147" width="10.140625" style="16" bestFit="1" customWidth="1"/>
    <col min="16148" max="16148" width="14.140625" style="16" customWidth="1"/>
    <col min="16149" max="16384" width="9.140625" style="16"/>
  </cols>
  <sheetData>
    <row r="1" spans="1:25" s="2" customFormat="1" ht="49.9" customHeight="1" thickTop="1" thickBot="1" x14ac:dyDescent="0.3">
      <c r="A1" s="440" t="s">
        <v>418</v>
      </c>
      <c r="B1" s="291" t="s">
        <v>389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110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2" customFormat="1" ht="15" customHeight="1" thickTop="1" x14ac:dyDescent="0.25">
      <c r="A2" s="31" t="s">
        <v>330</v>
      </c>
      <c r="B2" s="127"/>
      <c r="C2" s="167"/>
      <c r="D2" s="167"/>
      <c r="E2" s="167"/>
      <c r="F2" s="167"/>
      <c r="G2" s="167"/>
      <c r="H2" s="136"/>
      <c r="I2" s="136"/>
      <c r="J2" s="136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347"/>
      <c r="X2" s="347"/>
      <c r="Y2" s="614"/>
    </row>
    <row r="3" spans="1:25" ht="15" customHeight="1" x14ac:dyDescent="0.25">
      <c r="A3" s="21"/>
      <c r="B3" s="77"/>
      <c r="C3" s="15"/>
      <c r="D3" s="15"/>
      <c r="E3" s="77"/>
      <c r="F3" s="77"/>
      <c r="G3" s="77"/>
      <c r="H3" s="13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57"/>
      <c r="X3" s="57"/>
      <c r="Y3" s="303"/>
    </row>
    <row r="4" spans="1:25" ht="15" customHeight="1" x14ac:dyDescent="0.25">
      <c r="A4" s="21"/>
      <c r="B4" s="77"/>
      <c r="C4" s="15"/>
      <c r="D4" s="15"/>
      <c r="E4" s="77"/>
      <c r="F4" s="77"/>
      <c r="G4" s="77"/>
      <c r="H4" s="13"/>
      <c r="I4" s="10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57"/>
      <c r="X4" s="57"/>
      <c r="Y4" s="303"/>
    </row>
    <row r="5" spans="1:25" ht="15" customHeight="1" thickBot="1" x14ac:dyDescent="0.3">
      <c r="A5" s="123"/>
      <c r="B5" s="84"/>
      <c r="C5" s="38"/>
      <c r="D5" s="38"/>
      <c r="E5" s="84"/>
      <c r="F5" s="84"/>
      <c r="G5" s="84"/>
      <c r="H5" s="39"/>
      <c r="I5" s="40"/>
      <c r="J5" s="39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129"/>
      <c r="X5" s="129"/>
      <c r="Y5" s="304"/>
    </row>
    <row r="6" spans="1:25" ht="19.899999999999999" customHeight="1" thickTop="1" thickBot="1" x14ac:dyDescent="0.3">
      <c r="A6" s="599" t="s">
        <v>340</v>
      </c>
      <c r="B6" s="530"/>
      <c r="C6" s="530"/>
      <c r="D6" s="530"/>
      <c r="E6" s="530"/>
      <c r="F6" s="530"/>
      <c r="G6" s="530"/>
      <c r="H6" s="530"/>
      <c r="I6" s="519">
        <f t="shared" ref="I6:W6" si="0">SUM(I2:I5)</f>
        <v>0</v>
      </c>
      <c r="J6" s="519">
        <f t="shared" si="0"/>
        <v>0</v>
      </c>
      <c r="K6" s="519">
        <f t="shared" si="0"/>
        <v>0</v>
      </c>
      <c r="L6" s="519">
        <f t="shared" si="0"/>
        <v>0</v>
      </c>
      <c r="M6" s="519">
        <f t="shared" si="0"/>
        <v>0</v>
      </c>
      <c r="N6" s="519">
        <f t="shared" si="0"/>
        <v>0</v>
      </c>
      <c r="O6" s="519">
        <f t="shared" si="0"/>
        <v>0</v>
      </c>
      <c r="P6" s="519">
        <f t="shared" si="0"/>
        <v>0</v>
      </c>
      <c r="Q6" s="519">
        <f t="shared" si="0"/>
        <v>0</v>
      </c>
      <c r="R6" s="519">
        <f t="shared" si="0"/>
        <v>0</v>
      </c>
      <c r="S6" s="519">
        <f t="shared" si="0"/>
        <v>0</v>
      </c>
      <c r="T6" s="519">
        <f t="shared" si="0"/>
        <v>0</v>
      </c>
      <c r="U6" s="519">
        <f t="shared" si="0"/>
        <v>0</v>
      </c>
      <c r="V6" s="519">
        <f t="shared" si="0"/>
        <v>0</v>
      </c>
      <c r="W6" s="604">
        <f t="shared" si="0"/>
        <v>0</v>
      </c>
      <c r="X6" s="604">
        <f t="shared" ref="X6" si="1">SUM(X2:X5)</f>
        <v>0</v>
      </c>
      <c r="Y6" s="521">
        <f t="shared" ref="Y6" si="2">SUM(Y2:Y5)</f>
        <v>0</v>
      </c>
    </row>
    <row r="7" spans="1:25" ht="15" customHeight="1" thickTop="1" x14ac:dyDescent="0.25">
      <c r="A7" s="239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429"/>
      <c r="X7" s="429"/>
      <c r="Y7" s="616"/>
    </row>
    <row r="8" spans="1:25" ht="15" customHeight="1" x14ac:dyDescent="0.25">
      <c r="A8" s="122" t="s">
        <v>331</v>
      </c>
      <c r="B8" s="77"/>
      <c r="C8" s="15"/>
      <c r="D8" s="15"/>
      <c r="E8" s="77"/>
      <c r="F8" s="77"/>
      <c r="G8" s="77"/>
      <c r="H8" s="13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57"/>
      <c r="X8" s="57"/>
      <c r="Y8" s="303"/>
    </row>
    <row r="9" spans="1:25" ht="15" customHeight="1" x14ac:dyDescent="0.2">
      <c r="A9" s="612" t="s">
        <v>424</v>
      </c>
      <c r="B9" s="78"/>
      <c r="C9" s="34"/>
      <c r="D9" s="34"/>
      <c r="E9" s="78"/>
      <c r="F9" s="78"/>
      <c r="G9" s="78"/>
      <c r="H9" s="34"/>
      <c r="I9" s="478"/>
      <c r="J9" s="34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652"/>
      <c r="X9" s="652"/>
      <c r="Y9" s="653"/>
    </row>
    <row r="10" spans="1:25" ht="15" customHeight="1" x14ac:dyDescent="0.2">
      <c r="A10" s="612" t="s">
        <v>426</v>
      </c>
      <c r="B10" s="78"/>
      <c r="C10" s="34"/>
      <c r="D10" s="34"/>
      <c r="E10" s="78"/>
      <c r="F10" s="78"/>
      <c r="G10" s="78"/>
      <c r="H10" s="34"/>
      <c r="I10" s="478"/>
      <c r="J10" s="34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652"/>
      <c r="X10" s="652"/>
      <c r="Y10" s="653"/>
    </row>
    <row r="11" spans="1:25" ht="15" customHeight="1" x14ac:dyDescent="0.25">
      <c r="A11" s="612" t="s">
        <v>239</v>
      </c>
      <c r="B11" s="78"/>
      <c r="C11" s="34"/>
      <c r="D11" s="34"/>
      <c r="E11" s="78"/>
      <c r="F11" s="78"/>
      <c r="G11" s="78"/>
      <c r="H11" s="35"/>
      <c r="I11" s="36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75"/>
      <c r="X11" s="375"/>
      <c r="Y11" s="302"/>
    </row>
    <row r="12" spans="1:25" ht="15" customHeight="1" x14ac:dyDescent="0.25">
      <c r="A12" s="21" t="s">
        <v>244</v>
      </c>
      <c r="B12" s="77"/>
      <c r="C12" s="15"/>
      <c r="D12" s="15"/>
      <c r="E12" s="77"/>
      <c r="F12" s="77"/>
      <c r="G12" s="77"/>
      <c r="H12" s="13"/>
      <c r="I12" s="10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57"/>
      <c r="X12" s="57"/>
      <c r="Y12" s="303"/>
    </row>
    <row r="13" spans="1:25" ht="15" customHeight="1" thickBot="1" x14ac:dyDescent="0.3">
      <c r="A13" s="123" t="s">
        <v>155</v>
      </c>
      <c r="B13" s="84"/>
      <c r="C13" s="38"/>
      <c r="D13" s="38"/>
      <c r="E13" s="84"/>
      <c r="F13" s="84"/>
      <c r="G13" s="84"/>
      <c r="H13" s="38"/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430">
        <v>0</v>
      </c>
      <c r="X13" s="430">
        <v>0</v>
      </c>
      <c r="Y13" s="615">
        <v>0</v>
      </c>
    </row>
    <row r="14" spans="1:25" s="17" customFormat="1" ht="19.899999999999999" customHeight="1" thickTop="1" thickBot="1" x14ac:dyDescent="0.3">
      <c r="A14" s="603" t="s">
        <v>335</v>
      </c>
      <c r="B14" s="517"/>
      <c r="C14" s="519"/>
      <c r="D14" s="519"/>
      <c r="E14" s="530"/>
      <c r="F14" s="530"/>
      <c r="G14" s="530"/>
      <c r="H14" s="519"/>
      <c r="I14" s="519">
        <f>SUM(I8:I13)</f>
        <v>0</v>
      </c>
      <c r="J14" s="519">
        <f t="shared" ref="J14:Y14" si="3">SUM(J11:J13)</f>
        <v>0</v>
      </c>
      <c r="K14" s="519">
        <f t="shared" si="3"/>
        <v>0</v>
      </c>
      <c r="L14" s="519">
        <f t="shared" si="3"/>
        <v>0</v>
      </c>
      <c r="M14" s="519">
        <f t="shared" si="3"/>
        <v>0</v>
      </c>
      <c r="N14" s="519">
        <f t="shared" si="3"/>
        <v>0</v>
      </c>
      <c r="O14" s="519">
        <f t="shared" si="3"/>
        <v>0</v>
      </c>
      <c r="P14" s="519">
        <f t="shared" si="3"/>
        <v>0</v>
      </c>
      <c r="Q14" s="519">
        <f t="shared" si="3"/>
        <v>0</v>
      </c>
      <c r="R14" s="519">
        <f t="shared" si="3"/>
        <v>0</v>
      </c>
      <c r="S14" s="519">
        <f t="shared" si="3"/>
        <v>0</v>
      </c>
      <c r="T14" s="519">
        <f t="shared" si="3"/>
        <v>0</v>
      </c>
      <c r="U14" s="519">
        <f t="shared" si="3"/>
        <v>0</v>
      </c>
      <c r="V14" s="519">
        <f t="shared" si="3"/>
        <v>0</v>
      </c>
      <c r="W14" s="604">
        <f t="shared" si="3"/>
        <v>0</v>
      </c>
      <c r="X14" s="604">
        <f t="shared" si="3"/>
        <v>0</v>
      </c>
      <c r="Y14" s="521">
        <f t="shared" si="3"/>
        <v>0</v>
      </c>
    </row>
    <row r="15" spans="1:25" ht="15" customHeight="1" thickTop="1" thickBot="1" x14ac:dyDescent="0.3">
      <c r="A15" s="124"/>
      <c r="B15" s="85"/>
      <c r="C15" s="46"/>
      <c r="D15" s="46"/>
      <c r="E15" s="85"/>
      <c r="F15" s="85"/>
      <c r="G15" s="85"/>
      <c r="H15" s="46"/>
      <c r="I15" s="69"/>
      <c r="J15" s="69"/>
      <c r="K15" s="47"/>
      <c r="L15" s="69"/>
      <c r="M15" s="69"/>
      <c r="N15" s="69"/>
      <c r="O15" s="69"/>
      <c r="P15" s="69"/>
      <c r="Q15" s="69"/>
      <c r="R15" s="69"/>
      <c r="S15" s="69"/>
      <c r="T15" s="47"/>
      <c r="U15" s="47"/>
      <c r="V15" s="47"/>
      <c r="W15" s="64"/>
      <c r="X15" s="64"/>
      <c r="Y15" s="307"/>
    </row>
    <row r="16" spans="1:25" s="17" customFormat="1" ht="19.899999999999999" customHeight="1" thickTop="1" thickBot="1" x14ac:dyDescent="0.3">
      <c r="A16" s="74" t="s">
        <v>158</v>
      </c>
      <c r="B16" s="157"/>
      <c r="C16" s="72"/>
      <c r="D16" s="72"/>
      <c r="E16" s="157"/>
      <c r="F16" s="157"/>
      <c r="G16" s="157"/>
      <c r="H16" s="72">
        <v>25000</v>
      </c>
      <c r="I16" s="72">
        <f>SUM(H16,I6,I14)</f>
        <v>25000</v>
      </c>
      <c r="J16" s="72">
        <f t="shared" ref="J16:Y16" si="4">SUM(I16,J6,J14)</f>
        <v>25000</v>
      </c>
      <c r="K16" s="72">
        <f t="shared" si="4"/>
        <v>25000</v>
      </c>
      <c r="L16" s="72">
        <f t="shared" si="4"/>
        <v>25000</v>
      </c>
      <c r="M16" s="72">
        <f t="shared" si="4"/>
        <v>25000</v>
      </c>
      <c r="N16" s="72">
        <f t="shared" si="4"/>
        <v>25000</v>
      </c>
      <c r="O16" s="72">
        <f t="shared" si="4"/>
        <v>25000</v>
      </c>
      <c r="P16" s="72">
        <f t="shared" si="4"/>
        <v>25000</v>
      </c>
      <c r="Q16" s="72">
        <f t="shared" si="4"/>
        <v>25000</v>
      </c>
      <c r="R16" s="72">
        <f t="shared" si="4"/>
        <v>25000</v>
      </c>
      <c r="S16" s="72">
        <f t="shared" si="4"/>
        <v>25000</v>
      </c>
      <c r="T16" s="72">
        <f t="shared" si="4"/>
        <v>25000</v>
      </c>
      <c r="U16" s="72">
        <f t="shared" si="4"/>
        <v>25000</v>
      </c>
      <c r="V16" s="72">
        <f t="shared" si="4"/>
        <v>25000</v>
      </c>
      <c r="W16" s="72">
        <f t="shared" si="4"/>
        <v>25000</v>
      </c>
      <c r="X16" s="72">
        <f t="shared" si="4"/>
        <v>25000</v>
      </c>
      <c r="Y16" s="72">
        <f t="shared" si="4"/>
        <v>25000</v>
      </c>
    </row>
    <row r="17" spans="1:2" ht="15" customHeight="1" thickTop="1" x14ac:dyDescent="0.25">
      <c r="A17" s="2"/>
      <c r="B17" s="82"/>
    </row>
    <row r="18" spans="1:2" ht="15" customHeight="1" x14ac:dyDescent="0.25">
      <c r="A18" s="2"/>
      <c r="B18" s="82"/>
    </row>
    <row r="19" spans="1:2" ht="15" customHeight="1" x14ac:dyDescent="0.25">
      <c r="A19" s="2"/>
      <c r="B19" s="82"/>
    </row>
    <row r="20" spans="1:2" ht="15" customHeight="1" x14ac:dyDescent="0.25">
      <c r="A20" s="2"/>
      <c r="B20" s="82"/>
    </row>
    <row r="21" spans="1:2" ht="15" customHeight="1" x14ac:dyDescent="0.25">
      <c r="A21" s="2"/>
      <c r="B21" s="82"/>
    </row>
    <row r="22" spans="1:2" ht="15" customHeight="1" x14ac:dyDescent="0.25">
      <c r="A22" s="2"/>
      <c r="B22" s="82"/>
    </row>
    <row r="23" spans="1:2" ht="15" customHeight="1" x14ac:dyDescent="0.25">
      <c r="A23" s="2"/>
      <c r="B23" s="82"/>
    </row>
    <row r="24" spans="1:2" ht="15" customHeight="1" x14ac:dyDescent="0.25">
      <c r="A24" s="2"/>
      <c r="B24" s="82"/>
    </row>
    <row r="25" spans="1:2" ht="15" customHeight="1" x14ac:dyDescent="0.25">
      <c r="A25" s="2"/>
      <c r="B25" s="82"/>
    </row>
    <row r="26" spans="1:2" ht="15" customHeight="1" x14ac:dyDescent="0.25">
      <c r="A26" s="2"/>
      <c r="B26" s="82"/>
    </row>
    <row r="27" spans="1:2" ht="15" customHeight="1" x14ac:dyDescent="0.25">
      <c r="A27" s="2"/>
      <c r="B27" s="82"/>
    </row>
    <row r="28" spans="1:2" ht="15" customHeight="1" x14ac:dyDescent="0.25">
      <c r="A28" s="2"/>
      <c r="B28" s="82"/>
    </row>
  </sheetData>
  <printOptions horizontalCentered="1"/>
  <pageMargins left="0" right="0" top="0.5" bottom="0" header="0" footer="0"/>
  <pageSetup paperSize="5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F835-2034-48EE-8AAB-01C3EE977D92}">
  <sheetPr>
    <pageSetUpPr fitToPage="1"/>
  </sheetPr>
  <dimension ref="A1:Y29"/>
  <sheetViews>
    <sheetView zoomScaleNormal="100" workbookViewId="0">
      <selection sqref="A1:XFD1048576"/>
    </sheetView>
  </sheetViews>
  <sheetFormatPr defaultRowHeight="15" customHeight="1" x14ac:dyDescent="0.25"/>
  <cols>
    <col min="1" max="1" width="43.140625" style="16" customWidth="1"/>
    <col min="2" max="2" width="14.28515625" style="83" customWidth="1"/>
    <col min="3" max="3" width="13" style="16" customWidth="1"/>
    <col min="4" max="4" width="12.85546875" style="16" customWidth="1"/>
    <col min="5" max="7" width="15.7109375" style="83" customWidth="1"/>
    <col min="8" max="8" width="13" style="16" customWidth="1"/>
    <col min="9" max="9" width="13.85546875" style="16" customWidth="1"/>
    <col min="10" max="10" width="16.42578125" style="16" customWidth="1"/>
    <col min="11" max="11" width="14.5703125" style="16" customWidth="1"/>
    <col min="12" max="12" width="13.85546875" style="16" customWidth="1"/>
    <col min="13" max="14" width="12.140625" style="16" bestFit="1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3" width="9.140625" style="16"/>
    <col min="244" max="244" width="23.140625" style="16" customWidth="1"/>
    <col min="245" max="246" width="9.140625" style="16"/>
    <col min="247" max="247" width="13" style="16" customWidth="1"/>
    <col min="248" max="248" width="29.28515625" style="16" customWidth="1"/>
    <col min="249" max="251" width="9.140625" style="16"/>
    <col min="252" max="252" width="14.7109375" style="16" customWidth="1"/>
    <col min="253" max="253" width="13.42578125" style="16" customWidth="1"/>
    <col min="254" max="254" width="12.7109375" style="16" customWidth="1"/>
    <col min="255" max="255" width="14.140625" style="16" customWidth="1"/>
    <col min="256" max="256" width="9.140625" style="16"/>
    <col min="257" max="258" width="10.140625" style="16" bestFit="1" customWidth="1"/>
    <col min="259" max="260" width="9.28515625" style="16" bestFit="1" customWidth="1"/>
    <col min="261" max="267" width="10.140625" style="16" bestFit="1" customWidth="1"/>
    <col min="268" max="268" width="9.28515625" style="16" bestFit="1" customWidth="1"/>
    <col min="269" max="270" width="10.140625" style="16" bestFit="1" customWidth="1"/>
    <col min="271" max="273" width="9.28515625" style="16" bestFit="1" customWidth="1"/>
    <col min="274" max="276" width="10.140625" style="16" bestFit="1" customWidth="1"/>
    <col min="277" max="277" width="14.140625" style="16" customWidth="1"/>
    <col min="278" max="499" width="9.140625" style="16"/>
    <col min="500" max="500" width="23.140625" style="16" customWidth="1"/>
    <col min="501" max="502" width="9.140625" style="16"/>
    <col min="503" max="503" width="13" style="16" customWidth="1"/>
    <col min="504" max="504" width="29.28515625" style="16" customWidth="1"/>
    <col min="505" max="507" width="9.140625" style="16"/>
    <col min="508" max="508" width="14.7109375" style="16" customWidth="1"/>
    <col min="509" max="509" width="13.42578125" style="16" customWidth="1"/>
    <col min="510" max="510" width="12.7109375" style="16" customWidth="1"/>
    <col min="511" max="511" width="14.140625" style="16" customWidth="1"/>
    <col min="512" max="512" width="9.140625" style="16"/>
    <col min="513" max="514" width="10.140625" style="16" bestFit="1" customWidth="1"/>
    <col min="515" max="516" width="9.28515625" style="16" bestFit="1" customWidth="1"/>
    <col min="517" max="523" width="10.140625" style="16" bestFit="1" customWidth="1"/>
    <col min="524" max="524" width="9.28515625" style="16" bestFit="1" customWidth="1"/>
    <col min="525" max="526" width="10.140625" style="16" bestFit="1" customWidth="1"/>
    <col min="527" max="529" width="9.28515625" style="16" bestFit="1" customWidth="1"/>
    <col min="530" max="532" width="10.140625" style="16" bestFit="1" customWidth="1"/>
    <col min="533" max="533" width="14.140625" style="16" customWidth="1"/>
    <col min="534" max="755" width="9.140625" style="16"/>
    <col min="756" max="756" width="23.140625" style="16" customWidth="1"/>
    <col min="757" max="758" width="9.140625" style="16"/>
    <col min="759" max="759" width="13" style="16" customWidth="1"/>
    <col min="760" max="760" width="29.28515625" style="16" customWidth="1"/>
    <col min="761" max="763" width="9.140625" style="16"/>
    <col min="764" max="764" width="14.7109375" style="16" customWidth="1"/>
    <col min="765" max="765" width="13.42578125" style="16" customWidth="1"/>
    <col min="766" max="766" width="12.7109375" style="16" customWidth="1"/>
    <col min="767" max="767" width="14.140625" style="16" customWidth="1"/>
    <col min="768" max="768" width="9.140625" style="16"/>
    <col min="769" max="770" width="10.140625" style="16" bestFit="1" customWidth="1"/>
    <col min="771" max="772" width="9.28515625" style="16" bestFit="1" customWidth="1"/>
    <col min="773" max="779" width="10.140625" style="16" bestFit="1" customWidth="1"/>
    <col min="780" max="780" width="9.28515625" style="16" bestFit="1" customWidth="1"/>
    <col min="781" max="782" width="10.140625" style="16" bestFit="1" customWidth="1"/>
    <col min="783" max="785" width="9.28515625" style="16" bestFit="1" customWidth="1"/>
    <col min="786" max="788" width="10.140625" style="16" bestFit="1" customWidth="1"/>
    <col min="789" max="789" width="14.140625" style="16" customWidth="1"/>
    <col min="790" max="1011" width="9.140625" style="16"/>
    <col min="1012" max="1012" width="23.140625" style="16" customWidth="1"/>
    <col min="1013" max="1014" width="9.140625" style="16"/>
    <col min="1015" max="1015" width="13" style="16" customWidth="1"/>
    <col min="1016" max="1016" width="29.28515625" style="16" customWidth="1"/>
    <col min="1017" max="1019" width="9.140625" style="16"/>
    <col min="1020" max="1020" width="14.7109375" style="16" customWidth="1"/>
    <col min="1021" max="1021" width="13.42578125" style="16" customWidth="1"/>
    <col min="1022" max="1022" width="12.7109375" style="16" customWidth="1"/>
    <col min="1023" max="1023" width="14.140625" style="16" customWidth="1"/>
    <col min="1024" max="1024" width="9.140625" style="16"/>
    <col min="1025" max="1026" width="10.140625" style="16" bestFit="1" customWidth="1"/>
    <col min="1027" max="1028" width="9.28515625" style="16" bestFit="1" customWidth="1"/>
    <col min="1029" max="1035" width="10.140625" style="16" bestFit="1" customWidth="1"/>
    <col min="1036" max="1036" width="9.28515625" style="16" bestFit="1" customWidth="1"/>
    <col min="1037" max="1038" width="10.140625" style="16" bestFit="1" customWidth="1"/>
    <col min="1039" max="1041" width="9.28515625" style="16" bestFit="1" customWidth="1"/>
    <col min="1042" max="1044" width="10.140625" style="16" bestFit="1" customWidth="1"/>
    <col min="1045" max="1045" width="14.140625" style="16" customWidth="1"/>
    <col min="1046" max="1267" width="9.140625" style="16"/>
    <col min="1268" max="1268" width="23.140625" style="16" customWidth="1"/>
    <col min="1269" max="1270" width="9.140625" style="16"/>
    <col min="1271" max="1271" width="13" style="16" customWidth="1"/>
    <col min="1272" max="1272" width="29.28515625" style="16" customWidth="1"/>
    <col min="1273" max="1275" width="9.140625" style="16"/>
    <col min="1276" max="1276" width="14.7109375" style="16" customWidth="1"/>
    <col min="1277" max="1277" width="13.42578125" style="16" customWidth="1"/>
    <col min="1278" max="1278" width="12.7109375" style="16" customWidth="1"/>
    <col min="1279" max="1279" width="14.140625" style="16" customWidth="1"/>
    <col min="1280" max="1280" width="9.140625" style="16"/>
    <col min="1281" max="1282" width="10.140625" style="16" bestFit="1" customWidth="1"/>
    <col min="1283" max="1284" width="9.28515625" style="16" bestFit="1" customWidth="1"/>
    <col min="1285" max="1291" width="10.140625" style="16" bestFit="1" customWidth="1"/>
    <col min="1292" max="1292" width="9.28515625" style="16" bestFit="1" customWidth="1"/>
    <col min="1293" max="1294" width="10.140625" style="16" bestFit="1" customWidth="1"/>
    <col min="1295" max="1297" width="9.28515625" style="16" bestFit="1" customWidth="1"/>
    <col min="1298" max="1300" width="10.140625" style="16" bestFit="1" customWidth="1"/>
    <col min="1301" max="1301" width="14.140625" style="16" customWidth="1"/>
    <col min="1302" max="1523" width="9.140625" style="16"/>
    <col min="1524" max="1524" width="23.140625" style="16" customWidth="1"/>
    <col min="1525" max="1526" width="9.140625" style="16"/>
    <col min="1527" max="1527" width="13" style="16" customWidth="1"/>
    <col min="1528" max="1528" width="29.28515625" style="16" customWidth="1"/>
    <col min="1529" max="1531" width="9.140625" style="16"/>
    <col min="1532" max="1532" width="14.7109375" style="16" customWidth="1"/>
    <col min="1533" max="1533" width="13.42578125" style="16" customWidth="1"/>
    <col min="1534" max="1534" width="12.7109375" style="16" customWidth="1"/>
    <col min="1535" max="1535" width="14.140625" style="16" customWidth="1"/>
    <col min="1536" max="1536" width="9.140625" style="16"/>
    <col min="1537" max="1538" width="10.140625" style="16" bestFit="1" customWidth="1"/>
    <col min="1539" max="1540" width="9.28515625" style="16" bestFit="1" customWidth="1"/>
    <col min="1541" max="1547" width="10.140625" style="16" bestFit="1" customWidth="1"/>
    <col min="1548" max="1548" width="9.28515625" style="16" bestFit="1" customWidth="1"/>
    <col min="1549" max="1550" width="10.140625" style="16" bestFit="1" customWidth="1"/>
    <col min="1551" max="1553" width="9.28515625" style="16" bestFit="1" customWidth="1"/>
    <col min="1554" max="1556" width="10.140625" style="16" bestFit="1" customWidth="1"/>
    <col min="1557" max="1557" width="14.140625" style="16" customWidth="1"/>
    <col min="1558" max="1779" width="9.140625" style="16"/>
    <col min="1780" max="1780" width="23.140625" style="16" customWidth="1"/>
    <col min="1781" max="1782" width="9.140625" style="16"/>
    <col min="1783" max="1783" width="13" style="16" customWidth="1"/>
    <col min="1784" max="1784" width="29.28515625" style="16" customWidth="1"/>
    <col min="1785" max="1787" width="9.140625" style="16"/>
    <col min="1788" max="1788" width="14.7109375" style="16" customWidth="1"/>
    <col min="1789" max="1789" width="13.42578125" style="16" customWidth="1"/>
    <col min="1790" max="1790" width="12.7109375" style="16" customWidth="1"/>
    <col min="1791" max="1791" width="14.140625" style="16" customWidth="1"/>
    <col min="1792" max="1792" width="9.140625" style="16"/>
    <col min="1793" max="1794" width="10.140625" style="16" bestFit="1" customWidth="1"/>
    <col min="1795" max="1796" width="9.28515625" style="16" bestFit="1" customWidth="1"/>
    <col min="1797" max="1803" width="10.140625" style="16" bestFit="1" customWidth="1"/>
    <col min="1804" max="1804" width="9.28515625" style="16" bestFit="1" customWidth="1"/>
    <col min="1805" max="1806" width="10.140625" style="16" bestFit="1" customWidth="1"/>
    <col min="1807" max="1809" width="9.28515625" style="16" bestFit="1" customWidth="1"/>
    <col min="1810" max="1812" width="10.140625" style="16" bestFit="1" customWidth="1"/>
    <col min="1813" max="1813" width="14.140625" style="16" customWidth="1"/>
    <col min="1814" max="2035" width="9.140625" style="16"/>
    <col min="2036" max="2036" width="23.140625" style="16" customWidth="1"/>
    <col min="2037" max="2038" width="9.140625" style="16"/>
    <col min="2039" max="2039" width="13" style="16" customWidth="1"/>
    <col min="2040" max="2040" width="29.28515625" style="16" customWidth="1"/>
    <col min="2041" max="2043" width="9.140625" style="16"/>
    <col min="2044" max="2044" width="14.7109375" style="16" customWidth="1"/>
    <col min="2045" max="2045" width="13.42578125" style="16" customWidth="1"/>
    <col min="2046" max="2046" width="12.7109375" style="16" customWidth="1"/>
    <col min="2047" max="2047" width="14.140625" style="16" customWidth="1"/>
    <col min="2048" max="2048" width="9.140625" style="16"/>
    <col min="2049" max="2050" width="10.140625" style="16" bestFit="1" customWidth="1"/>
    <col min="2051" max="2052" width="9.28515625" style="16" bestFit="1" customWidth="1"/>
    <col min="2053" max="2059" width="10.140625" style="16" bestFit="1" customWidth="1"/>
    <col min="2060" max="2060" width="9.28515625" style="16" bestFit="1" customWidth="1"/>
    <col min="2061" max="2062" width="10.140625" style="16" bestFit="1" customWidth="1"/>
    <col min="2063" max="2065" width="9.28515625" style="16" bestFit="1" customWidth="1"/>
    <col min="2066" max="2068" width="10.140625" style="16" bestFit="1" customWidth="1"/>
    <col min="2069" max="2069" width="14.140625" style="16" customWidth="1"/>
    <col min="2070" max="2291" width="9.140625" style="16"/>
    <col min="2292" max="2292" width="23.140625" style="16" customWidth="1"/>
    <col min="2293" max="2294" width="9.140625" style="16"/>
    <col min="2295" max="2295" width="13" style="16" customWidth="1"/>
    <col min="2296" max="2296" width="29.28515625" style="16" customWidth="1"/>
    <col min="2297" max="2299" width="9.140625" style="16"/>
    <col min="2300" max="2300" width="14.7109375" style="16" customWidth="1"/>
    <col min="2301" max="2301" width="13.42578125" style="16" customWidth="1"/>
    <col min="2302" max="2302" width="12.7109375" style="16" customWidth="1"/>
    <col min="2303" max="2303" width="14.140625" style="16" customWidth="1"/>
    <col min="2304" max="2304" width="9.140625" style="16"/>
    <col min="2305" max="2306" width="10.140625" style="16" bestFit="1" customWidth="1"/>
    <col min="2307" max="2308" width="9.28515625" style="16" bestFit="1" customWidth="1"/>
    <col min="2309" max="2315" width="10.140625" style="16" bestFit="1" customWidth="1"/>
    <col min="2316" max="2316" width="9.28515625" style="16" bestFit="1" customWidth="1"/>
    <col min="2317" max="2318" width="10.140625" style="16" bestFit="1" customWidth="1"/>
    <col min="2319" max="2321" width="9.28515625" style="16" bestFit="1" customWidth="1"/>
    <col min="2322" max="2324" width="10.140625" style="16" bestFit="1" customWidth="1"/>
    <col min="2325" max="2325" width="14.140625" style="16" customWidth="1"/>
    <col min="2326" max="2547" width="9.140625" style="16"/>
    <col min="2548" max="2548" width="23.140625" style="16" customWidth="1"/>
    <col min="2549" max="2550" width="9.140625" style="16"/>
    <col min="2551" max="2551" width="13" style="16" customWidth="1"/>
    <col min="2552" max="2552" width="29.28515625" style="16" customWidth="1"/>
    <col min="2553" max="2555" width="9.140625" style="16"/>
    <col min="2556" max="2556" width="14.7109375" style="16" customWidth="1"/>
    <col min="2557" max="2557" width="13.42578125" style="16" customWidth="1"/>
    <col min="2558" max="2558" width="12.7109375" style="16" customWidth="1"/>
    <col min="2559" max="2559" width="14.140625" style="16" customWidth="1"/>
    <col min="2560" max="2560" width="9.140625" style="16"/>
    <col min="2561" max="2562" width="10.140625" style="16" bestFit="1" customWidth="1"/>
    <col min="2563" max="2564" width="9.28515625" style="16" bestFit="1" customWidth="1"/>
    <col min="2565" max="2571" width="10.140625" style="16" bestFit="1" customWidth="1"/>
    <col min="2572" max="2572" width="9.28515625" style="16" bestFit="1" customWidth="1"/>
    <col min="2573" max="2574" width="10.140625" style="16" bestFit="1" customWidth="1"/>
    <col min="2575" max="2577" width="9.28515625" style="16" bestFit="1" customWidth="1"/>
    <col min="2578" max="2580" width="10.140625" style="16" bestFit="1" customWidth="1"/>
    <col min="2581" max="2581" width="14.140625" style="16" customWidth="1"/>
    <col min="2582" max="2803" width="9.140625" style="16"/>
    <col min="2804" max="2804" width="23.140625" style="16" customWidth="1"/>
    <col min="2805" max="2806" width="9.140625" style="16"/>
    <col min="2807" max="2807" width="13" style="16" customWidth="1"/>
    <col min="2808" max="2808" width="29.28515625" style="16" customWidth="1"/>
    <col min="2809" max="2811" width="9.140625" style="16"/>
    <col min="2812" max="2812" width="14.7109375" style="16" customWidth="1"/>
    <col min="2813" max="2813" width="13.42578125" style="16" customWidth="1"/>
    <col min="2814" max="2814" width="12.7109375" style="16" customWidth="1"/>
    <col min="2815" max="2815" width="14.140625" style="16" customWidth="1"/>
    <col min="2816" max="2816" width="9.140625" style="16"/>
    <col min="2817" max="2818" width="10.140625" style="16" bestFit="1" customWidth="1"/>
    <col min="2819" max="2820" width="9.28515625" style="16" bestFit="1" customWidth="1"/>
    <col min="2821" max="2827" width="10.140625" style="16" bestFit="1" customWidth="1"/>
    <col min="2828" max="2828" width="9.28515625" style="16" bestFit="1" customWidth="1"/>
    <col min="2829" max="2830" width="10.140625" style="16" bestFit="1" customWidth="1"/>
    <col min="2831" max="2833" width="9.28515625" style="16" bestFit="1" customWidth="1"/>
    <col min="2834" max="2836" width="10.140625" style="16" bestFit="1" customWidth="1"/>
    <col min="2837" max="2837" width="14.140625" style="16" customWidth="1"/>
    <col min="2838" max="3059" width="9.140625" style="16"/>
    <col min="3060" max="3060" width="23.140625" style="16" customWidth="1"/>
    <col min="3061" max="3062" width="9.140625" style="16"/>
    <col min="3063" max="3063" width="13" style="16" customWidth="1"/>
    <col min="3064" max="3064" width="29.28515625" style="16" customWidth="1"/>
    <col min="3065" max="3067" width="9.140625" style="16"/>
    <col min="3068" max="3068" width="14.7109375" style="16" customWidth="1"/>
    <col min="3069" max="3069" width="13.42578125" style="16" customWidth="1"/>
    <col min="3070" max="3070" width="12.7109375" style="16" customWidth="1"/>
    <col min="3071" max="3071" width="14.140625" style="16" customWidth="1"/>
    <col min="3072" max="3072" width="9.140625" style="16"/>
    <col min="3073" max="3074" width="10.140625" style="16" bestFit="1" customWidth="1"/>
    <col min="3075" max="3076" width="9.28515625" style="16" bestFit="1" customWidth="1"/>
    <col min="3077" max="3083" width="10.140625" style="16" bestFit="1" customWidth="1"/>
    <col min="3084" max="3084" width="9.28515625" style="16" bestFit="1" customWidth="1"/>
    <col min="3085" max="3086" width="10.140625" style="16" bestFit="1" customWidth="1"/>
    <col min="3087" max="3089" width="9.28515625" style="16" bestFit="1" customWidth="1"/>
    <col min="3090" max="3092" width="10.140625" style="16" bestFit="1" customWidth="1"/>
    <col min="3093" max="3093" width="14.140625" style="16" customWidth="1"/>
    <col min="3094" max="3315" width="9.140625" style="16"/>
    <col min="3316" max="3316" width="23.140625" style="16" customWidth="1"/>
    <col min="3317" max="3318" width="9.140625" style="16"/>
    <col min="3319" max="3319" width="13" style="16" customWidth="1"/>
    <col min="3320" max="3320" width="29.28515625" style="16" customWidth="1"/>
    <col min="3321" max="3323" width="9.140625" style="16"/>
    <col min="3324" max="3324" width="14.7109375" style="16" customWidth="1"/>
    <col min="3325" max="3325" width="13.42578125" style="16" customWidth="1"/>
    <col min="3326" max="3326" width="12.7109375" style="16" customWidth="1"/>
    <col min="3327" max="3327" width="14.140625" style="16" customWidth="1"/>
    <col min="3328" max="3328" width="9.140625" style="16"/>
    <col min="3329" max="3330" width="10.140625" style="16" bestFit="1" customWidth="1"/>
    <col min="3331" max="3332" width="9.28515625" style="16" bestFit="1" customWidth="1"/>
    <col min="3333" max="3339" width="10.140625" style="16" bestFit="1" customWidth="1"/>
    <col min="3340" max="3340" width="9.28515625" style="16" bestFit="1" customWidth="1"/>
    <col min="3341" max="3342" width="10.140625" style="16" bestFit="1" customWidth="1"/>
    <col min="3343" max="3345" width="9.28515625" style="16" bestFit="1" customWidth="1"/>
    <col min="3346" max="3348" width="10.140625" style="16" bestFit="1" customWidth="1"/>
    <col min="3349" max="3349" width="14.140625" style="16" customWidth="1"/>
    <col min="3350" max="3571" width="9.140625" style="16"/>
    <col min="3572" max="3572" width="23.140625" style="16" customWidth="1"/>
    <col min="3573" max="3574" width="9.140625" style="16"/>
    <col min="3575" max="3575" width="13" style="16" customWidth="1"/>
    <col min="3576" max="3576" width="29.28515625" style="16" customWidth="1"/>
    <col min="3577" max="3579" width="9.140625" style="16"/>
    <col min="3580" max="3580" width="14.7109375" style="16" customWidth="1"/>
    <col min="3581" max="3581" width="13.42578125" style="16" customWidth="1"/>
    <col min="3582" max="3582" width="12.7109375" style="16" customWidth="1"/>
    <col min="3583" max="3583" width="14.140625" style="16" customWidth="1"/>
    <col min="3584" max="3584" width="9.140625" style="16"/>
    <col min="3585" max="3586" width="10.140625" style="16" bestFit="1" customWidth="1"/>
    <col min="3587" max="3588" width="9.28515625" style="16" bestFit="1" customWidth="1"/>
    <col min="3589" max="3595" width="10.140625" style="16" bestFit="1" customWidth="1"/>
    <col min="3596" max="3596" width="9.28515625" style="16" bestFit="1" customWidth="1"/>
    <col min="3597" max="3598" width="10.140625" style="16" bestFit="1" customWidth="1"/>
    <col min="3599" max="3601" width="9.28515625" style="16" bestFit="1" customWidth="1"/>
    <col min="3602" max="3604" width="10.140625" style="16" bestFit="1" customWidth="1"/>
    <col min="3605" max="3605" width="14.140625" style="16" customWidth="1"/>
    <col min="3606" max="3827" width="9.140625" style="16"/>
    <col min="3828" max="3828" width="23.140625" style="16" customWidth="1"/>
    <col min="3829" max="3830" width="9.140625" style="16"/>
    <col min="3831" max="3831" width="13" style="16" customWidth="1"/>
    <col min="3832" max="3832" width="29.28515625" style="16" customWidth="1"/>
    <col min="3833" max="3835" width="9.140625" style="16"/>
    <col min="3836" max="3836" width="14.7109375" style="16" customWidth="1"/>
    <col min="3837" max="3837" width="13.42578125" style="16" customWidth="1"/>
    <col min="3838" max="3838" width="12.7109375" style="16" customWidth="1"/>
    <col min="3839" max="3839" width="14.140625" style="16" customWidth="1"/>
    <col min="3840" max="3840" width="9.140625" style="16"/>
    <col min="3841" max="3842" width="10.140625" style="16" bestFit="1" customWidth="1"/>
    <col min="3843" max="3844" width="9.28515625" style="16" bestFit="1" customWidth="1"/>
    <col min="3845" max="3851" width="10.140625" style="16" bestFit="1" customWidth="1"/>
    <col min="3852" max="3852" width="9.28515625" style="16" bestFit="1" customWidth="1"/>
    <col min="3853" max="3854" width="10.140625" style="16" bestFit="1" customWidth="1"/>
    <col min="3855" max="3857" width="9.28515625" style="16" bestFit="1" customWidth="1"/>
    <col min="3858" max="3860" width="10.140625" style="16" bestFit="1" customWidth="1"/>
    <col min="3861" max="3861" width="14.140625" style="16" customWidth="1"/>
    <col min="3862" max="4083" width="9.140625" style="16"/>
    <col min="4084" max="4084" width="23.140625" style="16" customWidth="1"/>
    <col min="4085" max="4086" width="9.140625" style="16"/>
    <col min="4087" max="4087" width="13" style="16" customWidth="1"/>
    <col min="4088" max="4088" width="29.28515625" style="16" customWidth="1"/>
    <col min="4089" max="4091" width="9.140625" style="16"/>
    <col min="4092" max="4092" width="14.7109375" style="16" customWidth="1"/>
    <col min="4093" max="4093" width="13.42578125" style="16" customWidth="1"/>
    <col min="4094" max="4094" width="12.7109375" style="16" customWidth="1"/>
    <col min="4095" max="4095" width="14.140625" style="16" customWidth="1"/>
    <col min="4096" max="4096" width="9.140625" style="16"/>
    <col min="4097" max="4098" width="10.140625" style="16" bestFit="1" customWidth="1"/>
    <col min="4099" max="4100" width="9.28515625" style="16" bestFit="1" customWidth="1"/>
    <col min="4101" max="4107" width="10.140625" style="16" bestFit="1" customWidth="1"/>
    <col min="4108" max="4108" width="9.28515625" style="16" bestFit="1" customWidth="1"/>
    <col min="4109" max="4110" width="10.140625" style="16" bestFit="1" customWidth="1"/>
    <col min="4111" max="4113" width="9.28515625" style="16" bestFit="1" customWidth="1"/>
    <col min="4114" max="4116" width="10.140625" style="16" bestFit="1" customWidth="1"/>
    <col min="4117" max="4117" width="14.140625" style="16" customWidth="1"/>
    <col min="4118" max="4339" width="9.140625" style="16"/>
    <col min="4340" max="4340" width="23.140625" style="16" customWidth="1"/>
    <col min="4341" max="4342" width="9.140625" style="16"/>
    <col min="4343" max="4343" width="13" style="16" customWidth="1"/>
    <col min="4344" max="4344" width="29.28515625" style="16" customWidth="1"/>
    <col min="4345" max="4347" width="9.140625" style="16"/>
    <col min="4348" max="4348" width="14.7109375" style="16" customWidth="1"/>
    <col min="4349" max="4349" width="13.42578125" style="16" customWidth="1"/>
    <col min="4350" max="4350" width="12.7109375" style="16" customWidth="1"/>
    <col min="4351" max="4351" width="14.140625" style="16" customWidth="1"/>
    <col min="4352" max="4352" width="9.140625" style="16"/>
    <col min="4353" max="4354" width="10.140625" style="16" bestFit="1" customWidth="1"/>
    <col min="4355" max="4356" width="9.28515625" style="16" bestFit="1" customWidth="1"/>
    <col min="4357" max="4363" width="10.140625" style="16" bestFit="1" customWidth="1"/>
    <col min="4364" max="4364" width="9.28515625" style="16" bestFit="1" customWidth="1"/>
    <col min="4365" max="4366" width="10.140625" style="16" bestFit="1" customWidth="1"/>
    <col min="4367" max="4369" width="9.28515625" style="16" bestFit="1" customWidth="1"/>
    <col min="4370" max="4372" width="10.140625" style="16" bestFit="1" customWidth="1"/>
    <col min="4373" max="4373" width="14.140625" style="16" customWidth="1"/>
    <col min="4374" max="4595" width="9.140625" style="16"/>
    <col min="4596" max="4596" width="23.140625" style="16" customWidth="1"/>
    <col min="4597" max="4598" width="9.140625" style="16"/>
    <col min="4599" max="4599" width="13" style="16" customWidth="1"/>
    <col min="4600" max="4600" width="29.28515625" style="16" customWidth="1"/>
    <col min="4601" max="4603" width="9.140625" style="16"/>
    <col min="4604" max="4604" width="14.7109375" style="16" customWidth="1"/>
    <col min="4605" max="4605" width="13.42578125" style="16" customWidth="1"/>
    <col min="4606" max="4606" width="12.7109375" style="16" customWidth="1"/>
    <col min="4607" max="4607" width="14.140625" style="16" customWidth="1"/>
    <col min="4608" max="4608" width="9.140625" style="16"/>
    <col min="4609" max="4610" width="10.140625" style="16" bestFit="1" customWidth="1"/>
    <col min="4611" max="4612" width="9.28515625" style="16" bestFit="1" customWidth="1"/>
    <col min="4613" max="4619" width="10.140625" style="16" bestFit="1" customWidth="1"/>
    <col min="4620" max="4620" width="9.28515625" style="16" bestFit="1" customWidth="1"/>
    <col min="4621" max="4622" width="10.140625" style="16" bestFit="1" customWidth="1"/>
    <col min="4623" max="4625" width="9.28515625" style="16" bestFit="1" customWidth="1"/>
    <col min="4626" max="4628" width="10.140625" style="16" bestFit="1" customWidth="1"/>
    <col min="4629" max="4629" width="14.140625" style="16" customWidth="1"/>
    <col min="4630" max="4851" width="9.140625" style="16"/>
    <col min="4852" max="4852" width="23.140625" style="16" customWidth="1"/>
    <col min="4853" max="4854" width="9.140625" style="16"/>
    <col min="4855" max="4855" width="13" style="16" customWidth="1"/>
    <col min="4856" max="4856" width="29.28515625" style="16" customWidth="1"/>
    <col min="4857" max="4859" width="9.140625" style="16"/>
    <col min="4860" max="4860" width="14.7109375" style="16" customWidth="1"/>
    <col min="4861" max="4861" width="13.42578125" style="16" customWidth="1"/>
    <col min="4862" max="4862" width="12.7109375" style="16" customWidth="1"/>
    <col min="4863" max="4863" width="14.140625" style="16" customWidth="1"/>
    <col min="4864" max="4864" width="9.140625" style="16"/>
    <col min="4865" max="4866" width="10.140625" style="16" bestFit="1" customWidth="1"/>
    <col min="4867" max="4868" width="9.28515625" style="16" bestFit="1" customWidth="1"/>
    <col min="4869" max="4875" width="10.140625" style="16" bestFit="1" customWidth="1"/>
    <col min="4876" max="4876" width="9.28515625" style="16" bestFit="1" customWidth="1"/>
    <col min="4877" max="4878" width="10.140625" style="16" bestFit="1" customWidth="1"/>
    <col min="4879" max="4881" width="9.28515625" style="16" bestFit="1" customWidth="1"/>
    <col min="4882" max="4884" width="10.140625" style="16" bestFit="1" customWidth="1"/>
    <col min="4885" max="4885" width="14.140625" style="16" customWidth="1"/>
    <col min="4886" max="5107" width="9.140625" style="16"/>
    <col min="5108" max="5108" width="23.140625" style="16" customWidth="1"/>
    <col min="5109" max="5110" width="9.140625" style="16"/>
    <col min="5111" max="5111" width="13" style="16" customWidth="1"/>
    <col min="5112" max="5112" width="29.28515625" style="16" customWidth="1"/>
    <col min="5113" max="5115" width="9.140625" style="16"/>
    <col min="5116" max="5116" width="14.7109375" style="16" customWidth="1"/>
    <col min="5117" max="5117" width="13.42578125" style="16" customWidth="1"/>
    <col min="5118" max="5118" width="12.7109375" style="16" customWidth="1"/>
    <col min="5119" max="5119" width="14.140625" style="16" customWidth="1"/>
    <col min="5120" max="5120" width="9.140625" style="16"/>
    <col min="5121" max="5122" width="10.140625" style="16" bestFit="1" customWidth="1"/>
    <col min="5123" max="5124" width="9.28515625" style="16" bestFit="1" customWidth="1"/>
    <col min="5125" max="5131" width="10.140625" style="16" bestFit="1" customWidth="1"/>
    <col min="5132" max="5132" width="9.28515625" style="16" bestFit="1" customWidth="1"/>
    <col min="5133" max="5134" width="10.140625" style="16" bestFit="1" customWidth="1"/>
    <col min="5135" max="5137" width="9.28515625" style="16" bestFit="1" customWidth="1"/>
    <col min="5138" max="5140" width="10.140625" style="16" bestFit="1" customWidth="1"/>
    <col min="5141" max="5141" width="14.140625" style="16" customWidth="1"/>
    <col min="5142" max="5363" width="9.140625" style="16"/>
    <col min="5364" max="5364" width="23.140625" style="16" customWidth="1"/>
    <col min="5365" max="5366" width="9.140625" style="16"/>
    <col min="5367" max="5367" width="13" style="16" customWidth="1"/>
    <col min="5368" max="5368" width="29.28515625" style="16" customWidth="1"/>
    <col min="5369" max="5371" width="9.140625" style="16"/>
    <col min="5372" max="5372" width="14.7109375" style="16" customWidth="1"/>
    <col min="5373" max="5373" width="13.42578125" style="16" customWidth="1"/>
    <col min="5374" max="5374" width="12.7109375" style="16" customWidth="1"/>
    <col min="5375" max="5375" width="14.140625" style="16" customWidth="1"/>
    <col min="5376" max="5376" width="9.140625" style="16"/>
    <col min="5377" max="5378" width="10.140625" style="16" bestFit="1" customWidth="1"/>
    <col min="5379" max="5380" width="9.28515625" style="16" bestFit="1" customWidth="1"/>
    <col min="5381" max="5387" width="10.140625" style="16" bestFit="1" customWidth="1"/>
    <col min="5388" max="5388" width="9.28515625" style="16" bestFit="1" customWidth="1"/>
    <col min="5389" max="5390" width="10.140625" style="16" bestFit="1" customWidth="1"/>
    <col min="5391" max="5393" width="9.28515625" style="16" bestFit="1" customWidth="1"/>
    <col min="5394" max="5396" width="10.140625" style="16" bestFit="1" customWidth="1"/>
    <col min="5397" max="5397" width="14.140625" style="16" customWidth="1"/>
    <col min="5398" max="5619" width="9.140625" style="16"/>
    <col min="5620" max="5620" width="23.140625" style="16" customWidth="1"/>
    <col min="5621" max="5622" width="9.140625" style="16"/>
    <col min="5623" max="5623" width="13" style="16" customWidth="1"/>
    <col min="5624" max="5624" width="29.28515625" style="16" customWidth="1"/>
    <col min="5625" max="5627" width="9.140625" style="16"/>
    <col min="5628" max="5628" width="14.7109375" style="16" customWidth="1"/>
    <col min="5629" max="5629" width="13.42578125" style="16" customWidth="1"/>
    <col min="5630" max="5630" width="12.7109375" style="16" customWidth="1"/>
    <col min="5631" max="5631" width="14.140625" style="16" customWidth="1"/>
    <col min="5632" max="5632" width="9.140625" style="16"/>
    <col min="5633" max="5634" width="10.140625" style="16" bestFit="1" customWidth="1"/>
    <col min="5635" max="5636" width="9.28515625" style="16" bestFit="1" customWidth="1"/>
    <col min="5637" max="5643" width="10.140625" style="16" bestFit="1" customWidth="1"/>
    <col min="5644" max="5644" width="9.28515625" style="16" bestFit="1" customWidth="1"/>
    <col min="5645" max="5646" width="10.140625" style="16" bestFit="1" customWidth="1"/>
    <col min="5647" max="5649" width="9.28515625" style="16" bestFit="1" customWidth="1"/>
    <col min="5650" max="5652" width="10.140625" style="16" bestFit="1" customWidth="1"/>
    <col min="5653" max="5653" width="14.140625" style="16" customWidth="1"/>
    <col min="5654" max="5875" width="9.140625" style="16"/>
    <col min="5876" max="5876" width="23.140625" style="16" customWidth="1"/>
    <col min="5877" max="5878" width="9.140625" style="16"/>
    <col min="5879" max="5879" width="13" style="16" customWidth="1"/>
    <col min="5880" max="5880" width="29.28515625" style="16" customWidth="1"/>
    <col min="5881" max="5883" width="9.140625" style="16"/>
    <col min="5884" max="5884" width="14.7109375" style="16" customWidth="1"/>
    <col min="5885" max="5885" width="13.42578125" style="16" customWidth="1"/>
    <col min="5886" max="5886" width="12.7109375" style="16" customWidth="1"/>
    <col min="5887" max="5887" width="14.140625" style="16" customWidth="1"/>
    <col min="5888" max="5888" width="9.140625" style="16"/>
    <col min="5889" max="5890" width="10.140625" style="16" bestFit="1" customWidth="1"/>
    <col min="5891" max="5892" width="9.28515625" style="16" bestFit="1" customWidth="1"/>
    <col min="5893" max="5899" width="10.140625" style="16" bestFit="1" customWidth="1"/>
    <col min="5900" max="5900" width="9.28515625" style="16" bestFit="1" customWidth="1"/>
    <col min="5901" max="5902" width="10.140625" style="16" bestFit="1" customWidth="1"/>
    <col min="5903" max="5905" width="9.28515625" style="16" bestFit="1" customWidth="1"/>
    <col min="5906" max="5908" width="10.140625" style="16" bestFit="1" customWidth="1"/>
    <col min="5909" max="5909" width="14.140625" style="16" customWidth="1"/>
    <col min="5910" max="6131" width="9.140625" style="16"/>
    <col min="6132" max="6132" width="23.140625" style="16" customWidth="1"/>
    <col min="6133" max="6134" width="9.140625" style="16"/>
    <col min="6135" max="6135" width="13" style="16" customWidth="1"/>
    <col min="6136" max="6136" width="29.28515625" style="16" customWidth="1"/>
    <col min="6137" max="6139" width="9.140625" style="16"/>
    <col min="6140" max="6140" width="14.7109375" style="16" customWidth="1"/>
    <col min="6141" max="6141" width="13.42578125" style="16" customWidth="1"/>
    <col min="6142" max="6142" width="12.7109375" style="16" customWidth="1"/>
    <col min="6143" max="6143" width="14.140625" style="16" customWidth="1"/>
    <col min="6144" max="6144" width="9.140625" style="16"/>
    <col min="6145" max="6146" width="10.140625" style="16" bestFit="1" customWidth="1"/>
    <col min="6147" max="6148" width="9.28515625" style="16" bestFit="1" customWidth="1"/>
    <col min="6149" max="6155" width="10.140625" style="16" bestFit="1" customWidth="1"/>
    <col min="6156" max="6156" width="9.28515625" style="16" bestFit="1" customWidth="1"/>
    <col min="6157" max="6158" width="10.140625" style="16" bestFit="1" customWidth="1"/>
    <col min="6159" max="6161" width="9.28515625" style="16" bestFit="1" customWidth="1"/>
    <col min="6162" max="6164" width="10.140625" style="16" bestFit="1" customWidth="1"/>
    <col min="6165" max="6165" width="14.140625" style="16" customWidth="1"/>
    <col min="6166" max="6387" width="9.140625" style="16"/>
    <col min="6388" max="6388" width="23.140625" style="16" customWidth="1"/>
    <col min="6389" max="6390" width="9.140625" style="16"/>
    <col min="6391" max="6391" width="13" style="16" customWidth="1"/>
    <col min="6392" max="6392" width="29.28515625" style="16" customWidth="1"/>
    <col min="6393" max="6395" width="9.140625" style="16"/>
    <col min="6396" max="6396" width="14.7109375" style="16" customWidth="1"/>
    <col min="6397" max="6397" width="13.42578125" style="16" customWidth="1"/>
    <col min="6398" max="6398" width="12.7109375" style="16" customWidth="1"/>
    <col min="6399" max="6399" width="14.140625" style="16" customWidth="1"/>
    <col min="6400" max="6400" width="9.140625" style="16"/>
    <col min="6401" max="6402" width="10.140625" style="16" bestFit="1" customWidth="1"/>
    <col min="6403" max="6404" width="9.28515625" style="16" bestFit="1" customWidth="1"/>
    <col min="6405" max="6411" width="10.140625" style="16" bestFit="1" customWidth="1"/>
    <col min="6412" max="6412" width="9.28515625" style="16" bestFit="1" customWidth="1"/>
    <col min="6413" max="6414" width="10.140625" style="16" bestFit="1" customWidth="1"/>
    <col min="6415" max="6417" width="9.28515625" style="16" bestFit="1" customWidth="1"/>
    <col min="6418" max="6420" width="10.140625" style="16" bestFit="1" customWidth="1"/>
    <col min="6421" max="6421" width="14.140625" style="16" customWidth="1"/>
    <col min="6422" max="6643" width="9.140625" style="16"/>
    <col min="6644" max="6644" width="23.140625" style="16" customWidth="1"/>
    <col min="6645" max="6646" width="9.140625" style="16"/>
    <col min="6647" max="6647" width="13" style="16" customWidth="1"/>
    <col min="6648" max="6648" width="29.28515625" style="16" customWidth="1"/>
    <col min="6649" max="6651" width="9.140625" style="16"/>
    <col min="6652" max="6652" width="14.7109375" style="16" customWidth="1"/>
    <col min="6653" max="6653" width="13.42578125" style="16" customWidth="1"/>
    <col min="6654" max="6654" width="12.7109375" style="16" customWidth="1"/>
    <col min="6655" max="6655" width="14.140625" style="16" customWidth="1"/>
    <col min="6656" max="6656" width="9.140625" style="16"/>
    <col min="6657" max="6658" width="10.140625" style="16" bestFit="1" customWidth="1"/>
    <col min="6659" max="6660" width="9.28515625" style="16" bestFit="1" customWidth="1"/>
    <col min="6661" max="6667" width="10.140625" style="16" bestFit="1" customWidth="1"/>
    <col min="6668" max="6668" width="9.28515625" style="16" bestFit="1" customWidth="1"/>
    <col min="6669" max="6670" width="10.140625" style="16" bestFit="1" customWidth="1"/>
    <col min="6671" max="6673" width="9.28515625" style="16" bestFit="1" customWidth="1"/>
    <col min="6674" max="6676" width="10.140625" style="16" bestFit="1" customWidth="1"/>
    <col min="6677" max="6677" width="14.140625" style="16" customWidth="1"/>
    <col min="6678" max="6899" width="9.140625" style="16"/>
    <col min="6900" max="6900" width="23.140625" style="16" customWidth="1"/>
    <col min="6901" max="6902" width="9.140625" style="16"/>
    <col min="6903" max="6903" width="13" style="16" customWidth="1"/>
    <col min="6904" max="6904" width="29.28515625" style="16" customWidth="1"/>
    <col min="6905" max="6907" width="9.140625" style="16"/>
    <col min="6908" max="6908" width="14.7109375" style="16" customWidth="1"/>
    <col min="6909" max="6909" width="13.42578125" style="16" customWidth="1"/>
    <col min="6910" max="6910" width="12.7109375" style="16" customWidth="1"/>
    <col min="6911" max="6911" width="14.140625" style="16" customWidth="1"/>
    <col min="6912" max="6912" width="9.140625" style="16"/>
    <col min="6913" max="6914" width="10.140625" style="16" bestFit="1" customWidth="1"/>
    <col min="6915" max="6916" width="9.28515625" style="16" bestFit="1" customWidth="1"/>
    <col min="6917" max="6923" width="10.140625" style="16" bestFit="1" customWidth="1"/>
    <col min="6924" max="6924" width="9.28515625" style="16" bestFit="1" customWidth="1"/>
    <col min="6925" max="6926" width="10.140625" style="16" bestFit="1" customWidth="1"/>
    <col min="6927" max="6929" width="9.28515625" style="16" bestFit="1" customWidth="1"/>
    <col min="6930" max="6932" width="10.140625" style="16" bestFit="1" customWidth="1"/>
    <col min="6933" max="6933" width="14.140625" style="16" customWidth="1"/>
    <col min="6934" max="7155" width="9.140625" style="16"/>
    <col min="7156" max="7156" width="23.140625" style="16" customWidth="1"/>
    <col min="7157" max="7158" width="9.140625" style="16"/>
    <col min="7159" max="7159" width="13" style="16" customWidth="1"/>
    <col min="7160" max="7160" width="29.28515625" style="16" customWidth="1"/>
    <col min="7161" max="7163" width="9.140625" style="16"/>
    <col min="7164" max="7164" width="14.7109375" style="16" customWidth="1"/>
    <col min="7165" max="7165" width="13.42578125" style="16" customWidth="1"/>
    <col min="7166" max="7166" width="12.7109375" style="16" customWidth="1"/>
    <col min="7167" max="7167" width="14.140625" style="16" customWidth="1"/>
    <col min="7168" max="7168" width="9.140625" style="16"/>
    <col min="7169" max="7170" width="10.140625" style="16" bestFit="1" customWidth="1"/>
    <col min="7171" max="7172" width="9.28515625" style="16" bestFit="1" customWidth="1"/>
    <col min="7173" max="7179" width="10.140625" style="16" bestFit="1" customWidth="1"/>
    <col min="7180" max="7180" width="9.28515625" style="16" bestFit="1" customWidth="1"/>
    <col min="7181" max="7182" width="10.140625" style="16" bestFit="1" customWidth="1"/>
    <col min="7183" max="7185" width="9.28515625" style="16" bestFit="1" customWidth="1"/>
    <col min="7186" max="7188" width="10.140625" style="16" bestFit="1" customWidth="1"/>
    <col min="7189" max="7189" width="14.140625" style="16" customWidth="1"/>
    <col min="7190" max="7411" width="9.140625" style="16"/>
    <col min="7412" max="7412" width="23.140625" style="16" customWidth="1"/>
    <col min="7413" max="7414" width="9.140625" style="16"/>
    <col min="7415" max="7415" width="13" style="16" customWidth="1"/>
    <col min="7416" max="7416" width="29.28515625" style="16" customWidth="1"/>
    <col min="7417" max="7419" width="9.140625" style="16"/>
    <col min="7420" max="7420" width="14.7109375" style="16" customWidth="1"/>
    <col min="7421" max="7421" width="13.42578125" style="16" customWidth="1"/>
    <col min="7422" max="7422" width="12.7109375" style="16" customWidth="1"/>
    <col min="7423" max="7423" width="14.140625" style="16" customWidth="1"/>
    <col min="7424" max="7424" width="9.140625" style="16"/>
    <col min="7425" max="7426" width="10.140625" style="16" bestFit="1" customWidth="1"/>
    <col min="7427" max="7428" width="9.28515625" style="16" bestFit="1" customWidth="1"/>
    <col min="7429" max="7435" width="10.140625" style="16" bestFit="1" customWidth="1"/>
    <col min="7436" max="7436" width="9.28515625" style="16" bestFit="1" customWidth="1"/>
    <col min="7437" max="7438" width="10.140625" style="16" bestFit="1" customWidth="1"/>
    <col min="7439" max="7441" width="9.28515625" style="16" bestFit="1" customWidth="1"/>
    <col min="7442" max="7444" width="10.140625" style="16" bestFit="1" customWidth="1"/>
    <col min="7445" max="7445" width="14.140625" style="16" customWidth="1"/>
    <col min="7446" max="7667" width="9.140625" style="16"/>
    <col min="7668" max="7668" width="23.140625" style="16" customWidth="1"/>
    <col min="7669" max="7670" width="9.140625" style="16"/>
    <col min="7671" max="7671" width="13" style="16" customWidth="1"/>
    <col min="7672" max="7672" width="29.28515625" style="16" customWidth="1"/>
    <col min="7673" max="7675" width="9.140625" style="16"/>
    <col min="7676" max="7676" width="14.7109375" style="16" customWidth="1"/>
    <col min="7677" max="7677" width="13.42578125" style="16" customWidth="1"/>
    <col min="7678" max="7678" width="12.7109375" style="16" customWidth="1"/>
    <col min="7679" max="7679" width="14.140625" style="16" customWidth="1"/>
    <col min="7680" max="7680" width="9.140625" style="16"/>
    <col min="7681" max="7682" width="10.140625" style="16" bestFit="1" customWidth="1"/>
    <col min="7683" max="7684" width="9.28515625" style="16" bestFit="1" customWidth="1"/>
    <col min="7685" max="7691" width="10.140625" style="16" bestFit="1" customWidth="1"/>
    <col min="7692" max="7692" width="9.28515625" style="16" bestFit="1" customWidth="1"/>
    <col min="7693" max="7694" width="10.140625" style="16" bestFit="1" customWidth="1"/>
    <col min="7695" max="7697" width="9.28515625" style="16" bestFit="1" customWidth="1"/>
    <col min="7698" max="7700" width="10.140625" style="16" bestFit="1" customWidth="1"/>
    <col min="7701" max="7701" width="14.140625" style="16" customWidth="1"/>
    <col min="7702" max="7923" width="9.140625" style="16"/>
    <col min="7924" max="7924" width="23.140625" style="16" customWidth="1"/>
    <col min="7925" max="7926" width="9.140625" style="16"/>
    <col min="7927" max="7927" width="13" style="16" customWidth="1"/>
    <col min="7928" max="7928" width="29.28515625" style="16" customWidth="1"/>
    <col min="7929" max="7931" width="9.140625" style="16"/>
    <col min="7932" max="7932" width="14.7109375" style="16" customWidth="1"/>
    <col min="7933" max="7933" width="13.42578125" style="16" customWidth="1"/>
    <col min="7934" max="7934" width="12.7109375" style="16" customWidth="1"/>
    <col min="7935" max="7935" width="14.140625" style="16" customWidth="1"/>
    <col min="7936" max="7936" width="9.140625" style="16"/>
    <col min="7937" max="7938" width="10.140625" style="16" bestFit="1" customWidth="1"/>
    <col min="7939" max="7940" width="9.28515625" style="16" bestFit="1" customWidth="1"/>
    <col min="7941" max="7947" width="10.140625" style="16" bestFit="1" customWidth="1"/>
    <col min="7948" max="7948" width="9.28515625" style="16" bestFit="1" customWidth="1"/>
    <col min="7949" max="7950" width="10.140625" style="16" bestFit="1" customWidth="1"/>
    <col min="7951" max="7953" width="9.28515625" style="16" bestFit="1" customWidth="1"/>
    <col min="7954" max="7956" width="10.140625" style="16" bestFit="1" customWidth="1"/>
    <col min="7957" max="7957" width="14.140625" style="16" customWidth="1"/>
    <col min="7958" max="8179" width="9.140625" style="16"/>
    <col min="8180" max="8180" width="23.140625" style="16" customWidth="1"/>
    <col min="8181" max="8182" width="9.140625" style="16"/>
    <col min="8183" max="8183" width="13" style="16" customWidth="1"/>
    <col min="8184" max="8184" width="29.28515625" style="16" customWidth="1"/>
    <col min="8185" max="8187" width="9.140625" style="16"/>
    <col min="8188" max="8188" width="14.7109375" style="16" customWidth="1"/>
    <col min="8189" max="8189" width="13.42578125" style="16" customWidth="1"/>
    <col min="8190" max="8190" width="12.7109375" style="16" customWidth="1"/>
    <col min="8191" max="8191" width="14.140625" style="16" customWidth="1"/>
    <col min="8192" max="8192" width="9.140625" style="16"/>
    <col min="8193" max="8194" width="10.140625" style="16" bestFit="1" customWidth="1"/>
    <col min="8195" max="8196" width="9.28515625" style="16" bestFit="1" customWidth="1"/>
    <col min="8197" max="8203" width="10.140625" style="16" bestFit="1" customWidth="1"/>
    <col min="8204" max="8204" width="9.28515625" style="16" bestFit="1" customWidth="1"/>
    <col min="8205" max="8206" width="10.140625" style="16" bestFit="1" customWidth="1"/>
    <col min="8207" max="8209" width="9.28515625" style="16" bestFit="1" customWidth="1"/>
    <col min="8210" max="8212" width="10.140625" style="16" bestFit="1" customWidth="1"/>
    <col min="8213" max="8213" width="14.140625" style="16" customWidth="1"/>
    <col min="8214" max="8435" width="9.140625" style="16"/>
    <col min="8436" max="8436" width="23.140625" style="16" customWidth="1"/>
    <col min="8437" max="8438" width="9.140625" style="16"/>
    <col min="8439" max="8439" width="13" style="16" customWidth="1"/>
    <col min="8440" max="8440" width="29.28515625" style="16" customWidth="1"/>
    <col min="8441" max="8443" width="9.140625" style="16"/>
    <col min="8444" max="8444" width="14.7109375" style="16" customWidth="1"/>
    <col min="8445" max="8445" width="13.42578125" style="16" customWidth="1"/>
    <col min="8446" max="8446" width="12.7109375" style="16" customWidth="1"/>
    <col min="8447" max="8447" width="14.140625" style="16" customWidth="1"/>
    <col min="8448" max="8448" width="9.140625" style="16"/>
    <col min="8449" max="8450" width="10.140625" style="16" bestFit="1" customWidth="1"/>
    <col min="8451" max="8452" width="9.28515625" style="16" bestFit="1" customWidth="1"/>
    <col min="8453" max="8459" width="10.140625" style="16" bestFit="1" customWidth="1"/>
    <col min="8460" max="8460" width="9.28515625" style="16" bestFit="1" customWidth="1"/>
    <col min="8461" max="8462" width="10.140625" style="16" bestFit="1" customWidth="1"/>
    <col min="8463" max="8465" width="9.28515625" style="16" bestFit="1" customWidth="1"/>
    <col min="8466" max="8468" width="10.140625" style="16" bestFit="1" customWidth="1"/>
    <col min="8469" max="8469" width="14.140625" style="16" customWidth="1"/>
    <col min="8470" max="8691" width="9.140625" style="16"/>
    <col min="8692" max="8692" width="23.140625" style="16" customWidth="1"/>
    <col min="8693" max="8694" width="9.140625" style="16"/>
    <col min="8695" max="8695" width="13" style="16" customWidth="1"/>
    <col min="8696" max="8696" width="29.28515625" style="16" customWidth="1"/>
    <col min="8697" max="8699" width="9.140625" style="16"/>
    <col min="8700" max="8700" width="14.7109375" style="16" customWidth="1"/>
    <col min="8701" max="8701" width="13.42578125" style="16" customWidth="1"/>
    <col min="8702" max="8702" width="12.7109375" style="16" customWidth="1"/>
    <col min="8703" max="8703" width="14.140625" style="16" customWidth="1"/>
    <col min="8704" max="8704" width="9.140625" style="16"/>
    <col min="8705" max="8706" width="10.140625" style="16" bestFit="1" customWidth="1"/>
    <col min="8707" max="8708" width="9.28515625" style="16" bestFit="1" customWidth="1"/>
    <col min="8709" max="8715" width="10.140625" style="16" bestFit="1" customWidth="1"/>
    <col min="8716" max="8716" width="9.28515625" style="16" bestFit="1" customWidth="1"/>
    <col min="8717" max="8718" width="10.140625" style="16" bestFit="1" customWidth="1"/>
    <col min="8719" max="8721" width="9.28515625" style="16" bestFit="1" customWidth="1"/>
    <col min="8722" max="8724" width="10.140625" style="16" bestFit="1" customWidth="1"/>
    <col min="8725" max="8725" width="14.140625" style="16" customWidth="1"/>
    <col min="8726" max="8947" width="9.140625" style="16"/>
    <col min="8948" max="8948" width="23.140625" style="16" customWidth="1"/>
    <col min="8949" max="8950" width="9.140625" style="16"/>
    <col min="8951" max="8951" width="13" style="16" customWidth="1"/>
    <col min="8952" max="8952" width="29.28515625" style="16" customWidth="1"/>
    <col min="8953" max="8955" width="9.140625" style="16"/>
    <col min="8956" max="8956" width="14.7109375" style="16" customWidth="1"/>
    <col min="8957" max="8957" width="13.42578125" style="16" customWidth="1"/>
    <col min="8958" max="8958" width="12.7109375" style="16" customWidth="1"/>
    <col min="8959" max="8959" width="14.140625" style="16" customWidth="1"/>
    <col min="8960" max="8960" width="9.140625" style="16"/>
    <col min="8961" max="8962" width="10.140625" style="16" bestFit="1" customWidth="1"/>
    <col min="8963" max="8964" width="9.28515625" style="16" bestFit="1" customWidth="1"/>
    <col min="8965" max="8971" width="10.140625" style="16" bestFit="1" customWidth="1"/>
    <col min="8972" max="8972" width="9.28515625" style="16" bestFit="1" customWidth="1"/>
    <col min="8973" max="8974" width="10.140625" style="16" bestFit="1" customWidth="1"/>
    <col min="8975" max="8977" width="9.28515625" style="16" bestFit="1" customWidth="1"/>
    <col min="8978" max="8980" width="10.140625" style="16" bestFit="1" customWidth="1"/>
    <col min="8981" max="8981" width="14.140625" style="16" customWidth="1"/>
    <col min="8982" max="9203" width="9.140625" style="16"/>
    <col min="9204" max="9204" width="23.140625" style="16" customWidth="1"/>
    <col min="9205" max="9206" width="9.140625" style="16"/>
    <col min="9207" max="9207" width="13" style="16" customWidth="1"/>
    <col min="9208" max="9208" width="29.28515625" style="16" customWidth="1"/>
    <col min="9209" max="9211" width="9.140625" style="16"/>
    <col min="9212" max="9212" width="14.7109375" style="16" customWidth="1"/>
    <col min="9213" max="9213" width="13.42578125" style="16" customWidth="1"/>
    <col min="9214" max="9214" width="12.7109375" style="16" customWidth="1"/>
    <col min="9215" max="9215" width="14.140625" style="16" customWidth="1"/>
    <col min="9216" max="9216" width="9.140625" style="16"/>
    <col min="9217" max="9218" width="10.140625" style="16" bestFit="1" customWidth="1"/>
    <col min="9219" max="9220" width="9.28515625" style="16" bestFit="1" customWidth="1"/>
    <col min="9221" max="9227" width="10.140625" style="16" bestFit="1" customWidth="1"/>
    <col min="9228" max="9228" width="9.28515625" style="16" bestFit="1" customWidth="1"/>
    <col min="9229" max="9230" width="10.140625" style="16" bestFit="1" customWidth="1"/>
    <col min="9231" max="9233" width="9.28515625" style="16" bestFit="1" customWidth="1"/>
    <col min="9234" max="9236" width="10.140625" style="16" bestFit="1" customWidth="1"/>
    <col min="9237" max="9237" width="14.140625" style="16" customWidth="1"/>
    <col min="9238" max="9459" width="9.140625" style="16"/>
    <col min="9460" max="9460" width="23.140625" style="16" customWidth="1"/>
    <col min="9461" max="9462" width="9.140625" style="16"/>
    <col min="9463" max="9463" width="13" style="16" customWidth="1"/>
    <col min="9464" max="9464" width="29.28515625" style="16" customWidth="1"/>
    <col min="9465" max="9467" width="9.140625" style="16"/>
    <col min="9468" max="9468" width="14.7109375" style="16" customWidth="1"/>
    <col min="9469" max="9469" width="13.42578125" style="16" customWidth="1"/>
    <col min="9470" max="9470" width="12.7109375" style="16" customWidth="1"/>
    <col min="9471" max="9471" width="14.140625" style="16" customWidth="1"/>
    <col min="9472" max="9472" width="9.140625" style="16"/>
    <col min="9473" max="9474" width="10.140625" style="16" bestFit="1" customWidth="1"/>
    <col min="9475" max="9476" width="9.28515625" style="16" bestFit="1" customWidth="1"/>
    <col min="9477" max="9483" width="10.140625" style="16" bestFit="1" customWidth="1"/>
    <col min="9484" max="9484" width="9.28515625" style="16" bestFit="1" customWidth="1"/>
    <col min="9485" max="9486" width="10.140625" style="16" bestFit="1" customWidth="1"/>
    <col min="9487" max="9489" width="9.28515625" style="16" bestFit="1" customWidth="1"/>
    <col min="9490" max="9492" width="10.140625" style="16" bestFit="1" customWidth="1"/>
    <col min="9493" max="9493" width="14.140625" style="16" customWidth="1"/>
    <col min="9494" max="9715" width="9.140625" style="16"/>
    <col min="9716" max="9716" width="23.140625" style="16" customWidth="1"/>
    <col min="9717" max="9718" width="9.140625" style="16"/>
    <col min="9719" max="9719" width="13" style="16" customWidth="1"/>
    <col min="9720" max="9720" width="29.28515625" style="16" customWidth="1"/>
    <col min="9721" max="9723" width="9.140625" style="16"/>
    <col min="9724" max="9724" width="14.7109375" style="16" customWidth="1"/>
    <col min="9725" max="9725" width="13.42578125" style="16" customWidth="1"/>
    <col min="9726" max="9726" width="12.7109375" style="16" customWidth="1"/>
    <col min="9727" max="9727" width="14.140625" style="16" customWidth="1"/>
    <col min="9728" max="9728" width="9.140625" style="16"/>
    <col min="9729" max="9730" width="10.140625" style="16" bestFit="1" customWidth="1"/>
    <col min="9731" max="9732" width="9.28515625" style="16" bestFit="1" customWidth="1"/>
    <col min="9733" max="9739" width="10.140625" style="16" bestFit="1" customWidth="1"/>
    <col min="9740" max="9740" width="9.28515625" style="16" bestFit="1" customWidth="1"/>
    <col min="9741" max="9742" width="10.140625" style="16" bestFit="1" customWidth="1"/>
    <col min="9743" max="9745" width="9.28515625" style="16" bestFit="1" customWidth="1"/>
    <col min="9746" max="9748" width="10.140625" style="16" bestFit="1" customWidth="1"/>
    <col min="9749" max="9749" width="14.140625" style="16" customWidth="1"/>
    <col min="9750" max="9971" width="9.140625" style="16"/>
    <col min="9972" max="9972" width="23.140625" style="16" customWidth="1"/>
    <col min="9973" max="9974" width="9.140625" style="16"/>
    <col min="9975" max="9975" width="13" style="16" customWidth="1"/>
    <col min="9976" max="9976" width="29.28515625" style="16" customWidth="1"/>
    <col min="9977" max="9979" width="9.140625" style="16"/>
    <col min="9980" max="9980" width="14.7109375" style="16" customWidth="1"/>
    <col min="9981" max="9981" width="13.42578125" style="16" customWidth="1"/>
    <col min="9982" max="9982" width="12.7109375" style="16" customWidth="1"/>
    <col min="9983" max="9983" width="14.140625" style="16" customWidth="1"/>
    <col min="9984" max="9984" width="9.140625" style="16"/>
    <col min="9985" max="9986" width="10.140625" style="16" bestFit="1" customWidth="1"/>
    <col min="9987" max="9988" width="9.28515625" style="16" bestFit="1" customWidth="1"/>
    <col min="9989" max="9995" width="10.140625" style="16" bestFit="1" customWidth="1"/>
    <col min="9996" max="9996" width="9.28515625" style="16" bestFit="1" customWidth="1"/>
    <col min="9997" max="9998" width="10.140625" style="16" bestFit="1" customWidth="1"/>
    <col min="9999" max="10001" width="9.28515625" style="16" bestFit="1" customWidth="1"/>
    <col min="10002" max="10004" width="10.140625" style="16" bestFit="1" customWidth="1"/>
    <col min="10005" max="10005" width="14.140625" style="16" customWidth="1"/>
    <col min="10006" max="10227" width="9.140625" style="16"/>
    <col min="10228" max="10228" width="23.140625" style="16" customWidth="1"/>
    <col min="10229" max="10230" width="9.140625" style="16"/>
    <col min="10231" max="10231" width="13" style="16" customWidth="1"/>
    <col min="10232" max="10232" width="29.28515625" style="16" customWidth="1"/>
    <col min="10233" max="10235" width="9.140625" style="16"/>
    <col min="10236" max="10236" width="14.7109375" style="16" customWidth="1"/>
    <col min="10237" max="10237" width="13.42578125" style="16" customWidth="1"/>
    <col min="10238" max="10238" width="12.7109375" style="16" customWidth="1"/>
    <col min="10239" max="10239" width="14.140625" style="16" customWidth="1"/>
    <col min="10240" max="10240" width="9.140625" style="16"/>
    <col min="10241" max="10242" width="10.140625" style="16" bestFit="1" customWidth="1"/>
    <col min="10243" max="10244" width="9.28515625" style="16" bestFit="1" customWidth="1"/>
    <col min="10245" max="10251" width="10.140625" style="16" bestFit="1" customWidth="1"/>
    <col min="10252" max="10252" width="9.28515625" style="16" bestFit="1" customWidth="1"/>
    <col min="10253" max="10254" width="10.140625" style="16" bestFit="1" customWidth="1"/>
    <col min="10255" max="10257" width="9.28515625" style="16" bestFit="1" customWidth="1"/>
    <col min="10258" max="10260" width="10.140625" style="16" bestFit="1" customWidth="1"/>
    <col min="10261" max="10261" width="14.140625" style="16" customWidth="1"/>
    <col min="10262" max="10483" width="9.140625" style="16"/>
    <col min="10484" max="10484" width="23.140625" style="16" customWidth="1"/>
    <col min="10485" max="10486" width="9.140625" style="16"/>
    <col min="10487" max="10487" width="13" style="16" customWidth="1"/>
    <col min="10488" max="10488" width="29.28515625" style="16" customWidth="1"/>
    <col min="10489" max="10491" width="9.140625" style="16"/>
    <col min="10492" max="10492" width="14.7109375" style="16" customWidth="1"/>
    <col min="10493" max="10493" width="13.42578125" style="16" customWidth="1"/>
    <col min="10494" max="10494" width="12.7109375" style="16" customWidth="1"/>
    <col min="10495" max="10495" width="14.140625" style="16" customWidth="1"/>
    <col min="10496" max="10496" width="9.140625" style="16"/>
    <col min="10497" max="10498" width="10.140625" style="16" bestFit="1" customWidth="1"/>
    <col min="10499" max="10500" width="9.28515625" style="16" bestFit="1" customWidth="1"/>
    <col min="10501" max="10507" width="10.140625" style="16" bestFit="1" customWidth="1"/>
    <col min="10508" max="10508" width="9.28515625" style="16" bestFit="1" customWidth="1"/>
    <col min="10509" max="10510" width="10.140625" style="16" bestFit="1" customWidth="1"/>
    <col min="10511" max="10513" width="9.28515625" style="16" bestFit="1" customWidth="1"/>
    <col min="10514" max="10516" width="10.140625" style="16" bestFit="1" customWidth="1"/>
    <col min="10517" max="10517" width="14.140625" style="16" customWidth="1"/>
    <col min="10518" max="10739" width="9.140625" style="16"/>
    <col min="10740" max="10740" width="23.140625" style="16" customWidth="1"/>
    <col min="10741" max="10742" width="9.140625" style="16"/>
    <col min="10743" max="10743" width="13" style="16" customWidth="1"/>
    <col min="10744" max="10744" width="29.28515625" style="16" customWidth="1"/>
    <col min="10745" max="10747" width="9.140625" style="16"/>
    <col min="10748" max="10748" width="14.7109375" style="16" customWidth="1"/>
    <col min="10749" max="10749" width="13.42578125" style="16" customWidth="1"/>
    <col min="10750" max="10750" width="12.7109375" style="16" customWidth="1"/>
    <col min="10751" max="10751" width="14.140625" style="16" customWidth="1"/>
    <col min="10752" max="10752" width="9.140625" style="16"/>
    <col min="10753" max="10754" width="10.140625" style="16" bestFit="1" customWidth="1"/>
    <col min="10755" max="10756" width="9.28515625" style="16" bestFit="1" customWidth="1"/>
    <col min="10757" max="10763" width="10.140625" style="16" bestFit="1" customWidth="1"/>
    <col min="10764" max="10764" width="9.28515625" style="16" bestFit="1" customWidth="1"/>
    <col min="10765" max="10766" width="10.140625" style="16" bestFit="1" customWidth="1"/>
    <col min="10767" max="10769" width="9.28515625" style="16" bestFit="1" customWidth="1"/>
    <col min="10770" max="10772" width="10.140625" style="16" bestFit="1" customWidth="1"/>
    <col min="10773" max="10773" width="14.140625" style="16" customWidth="1"/>
    <col min="10774" max="10995" width="9.140625" style="16"/>
    <col min="10996" max="10996" width="23.140625" style="16" customWidth="1"/>
    <col min="10997" max="10998" width="9.140625" style="16"/>
    <col min="10999" max="10999" width="13" style="16" customWidth="1"/>
    <col min="11000" max="11000" width="29.28515625" style="16" customWidth="1"/>
    <col min="11001" max="11003" width="9.140625" style="16"/>
    <col min="11004" max="11004" width="14.7109375" style="16" customWidth="1"/>
    <col min="11005" max="11005" width="13.42578125" style="16" customWidth="1"/>
    <col min="11006" max="11006" width="12.7109375" style="16" customWidth="1"/>
    <col min="11007" max="11007" width="14.140625" style="16" customWidth="1"/>
    <col min="11008" max="11008" width="9.140625" style="16"/>
    <col min="11009" max="11010" width="10.140625" style="16" bestFit="1" customWidth="1"/>
    <col min="11011" max="11012" width="9.28515625" style="16" bestFit="1" customWidth="1"/>
    <col min="11013" max="11019" width="10.140625" style="16" bestFit="1" customWidth="1"/>
    <col min="11020" max="11020" width="9.28515625" style="16" bestFit="1" customWidth="1"/>
    <col min="11021" max="11022" width="10.140625" style="16" bestFit="1" customWidth="1"/>
    <col min="11023" max="11025" width="9.28515625" style="16" bestFit="1" customWidth="1"/>
    <col min="11026" max="11028" width="10.140625" style="16" bestFit="1" customWidth="1"/>
    <col min="11029" max="11029" width="14.140625" style="16" customWidth="1"/>
    <col min="11030" max="11251" width="9.140625" style="16"/>
    <col min="11252" max="11252" width="23.140625" style="16" customWidth="1"/>
    <col min="11253" max="11254" width="9.140625" style="16"/>
    <col min="11255" max="11255" width="13" style="16" customWidth="1"/>
    <col min="11256" max="11256" width="29.28515625" style="16" customWidth="1"/>
    <col min="11257" max="11259" width="9.140625" style="16"/>
    <col min="11260" max="11260" width="14.7109375" style="16" customWidth="1"/>
    <col min="11261" max="11261" width="13.42578125" style="16" customWidth="1"/>
    <col min="11262" max="11262" width="12.7109375" style="16" customWidth="1"/>
    <col min="11263" max="11263" width="14.140625" style="16" customWidth="1"/>
    <col min="11264" max="11264" width="9.140625" style="16"/>
    <col min="11265" max="11266" width="10.140625" style="16" bestFit="1" customWidth="1"/>
    <col min="11267" max="11268" width="9.28515625" style="16" bestFit="1" customWidth="1"/>
    <col min="11269" max="11275" width="10.140625" style="16" bestFit="1" customWidth="1"/>
    <col min="11276" max="11276" width="9.28515625" style="16" bestFit="1" customWidth="1"/>
    <col min="11277" max="11278" width="10.140625" style="16" bestFit="1" customWidth="1"/>
    <col min="11279" max="11281" width="9.28515625" style="16" bestFit="1" customWidth="1"/>
    <col min="11282" max="11284" width="10.140625" style="16" bestFit="1" customWidth="1"/>
    <col min="11285" max="11285" width="14.140625" style="16" customWidth="1"/>
    <col min="11286" max="11507" width="9.140625" style="16"/>
    <col min="11508" max="11508" width="23.140625" style="16" customWidth="1"/>
    <col min="11509" max="11510" width="9.140625" style="16"/>
    <col min="11511" max="11511" width="13" style="16" customWidth="1"/>
    <col min="11512" max="11512" width="29.28515625" style="16" customWidth="1"/>
    <col min="11513" max="11515" width="9.140625" style="16"/>
    <col min="11516" max="11516" width="14.7109375" style="16" customWidth="1"/>
    <col min="11517" max="11517" width="13.42578125" style="16" customWidth="1"/>
    <col min="11518" max="11518" width="12.7109375" style="16" customWidth="1"/>
    <col min="11519" max="11519" width="14.140625" style="16" customWidth="1"/>
    <col min="11520" max="11520" width="9.140625" style="16"/>
    <col min="11521" max="11522" width="10.140625" style="16" bestFit="1" customWidth="1"/>
    <col min="11523" max="11524" width="9.28515625" style="16" bestFit="1" customWidth="1"/>
    <col min="11525" max="11531" width="10.140625" style="16" bestFit="1" customWidth="1"/>
    <col min="11532" max="11532" width="9.28515625" style="16" bestFit="1" customWidth="1"/>
    <col min="11533" max="11534" width="10.140625" style="16" bestFit="1" customWidth="1"/>
    <col min="11535" max="11537" width="9.28515625" style="16" bestFit="1" customWidth="1"/>
    <col min="11538" max="11540" width="10.140625" style="16" bestFit="1" customWidth="1"/>
    <col min="11541" max="11541" width="14.140625" style="16" customWidth="1"/>
    <col min="11542" max="11763" width="9.140625" style="16"/>
    <col min="11764" max="11764" width="23.140625" style="16" customWidth="1"/>
    <col min="11765" max="11766" width="9.140625" style="16"/>
    <col min="11767" max="11767" width="13" style="16" customWidth="1"/>
    <col min="11768" max="11768" width="29.28515625" style="16" customWidth="1"/>
    <col min="11769" max="11771" width="9.140625" style="16"/>
    <col min="11772" max="11772" width="14.7109375" style="16" customWidth="1"/>
    <col min="11773" max="11773" width="13.42578125" style="16" customWidth="1"/>
    <col min="11774" max="11774" width="12.7109375" style="16" customWidth="1"/>
    <col min="11775" max="11775" width="14.140625" style="16" customWidth="1"/>
    <col min="11776" max="11776" width="9.140625" style="16"/>
    <col min="11777" max="11778" width="10.140625" style="16" bestFit="1" customWidth="1"/>
    <col min="11779" max="11780" width="9.28515625" style="16" bestFit="1" customWidth="1"/>
    <col min="11781" max="11787" width="10.140625" style="16" bestFit="1" customWidth="1"/>
    <col min="11788" max="11788" width="9.28515625" style="16" bestFit="1" customWidth="1"/>
    <col min="11789" max="11790" width="10.140625" style="16" bestFit="1" customWidth="1"/>
    <col min="11791" max="11793" width="9.28515625" style="16" bestFit="1" customWidth="1"/>
    <col min="11794" max="11796" width="10.140625" style="16" bestFit="1" customWidth="1"/>
    <col min="11797" max="11797" width="14.140625" style="16" customWidth="1"/>
    <col min="11798" max="12019" width="9.140625" style="16"/>
    <col min="12020" max="12020" width="23.140625" style="16" customWidth="1"/>
    <col min="12021" max="12022" width="9.140625" style="16"/>
    <col min="12023" max="12023" width="13" style="16" customWidth="1"/>
    <col min="12024" max="12024" width="29.28515625" style="16" customWidth="1"/>
    <col min="12025" max="12027" width="9.140625" style="16"/>
    <col min="12028" max="12028" width="14.7109375" style="16" customWidth="1"/>
    <col min="12029" max="12029" width="13.42578125" style="16" customWidth="1"/>
    <col min="12030" max="12030" width="12.7109375" style="16" customWidth="1"/>
    <col min="12031" max="12031" width="14.140625" style="16" customWidth="1"/>
    <col min="12032" max="12032" width="9.140625" style="16"/>
    <col min="12033" max="12034" width="10.140625" style="16" bestFit="1" customWidth="1"/>
    <col min="12035" max="12036" width="9.28515625" style="16" bestFit="1" customWidth="1"/>
    <col min="12037" max="12043" width="10.140625" style="16" bestFit="1" customWidth="1"/>
    <col min="12044" max="12044" width="9.28515625" style="16" bestFit="1" customWidth="1"/>
    <col min="12045" max="12046" width="10.140625" style="16" bestFit="1" customWidth="1"/>
    <col min="12047" max="12049" width="9.28515625" style="16" bestFit="1" customWidth="1"/>
    <col min="12050" max="12052" width="10.140625" style="16" bestFit="1" customWidth="1"/>
    <col min="12053" max="12053" width="14.140625" style="16" customWidth="1"/>
    <col min="12054" max="12275" width="9.140625" style="16"/>
    <col min="12276" max="12276" width="23.140625" style="16" customWidth="1"/>
    <col min="12277" max="12278" width="9.140625" style="16"/>
    <col min="12279" max="12279" width="13" style="16" customWidth="1"/>
    <col min="12280" max="12280" width="29.28515625" style="16" customWidth="1"/>
    <col min="12281" max="12283" width="9.140625" style="16"/>
    <col min="12284" max="12284" width="14.7109375" style="16" customWidth="1"/>
    <col min="12285" max="12285" width="13.42578125" style="16" customWidth="1"/>
    <col min="12286" max="12286" width="12.7109375" style="16" customWidth="1"/>
    <col min="12287" max="12287" width="14.140625" style="16" customWidth="1"/>
    <col min="12288" max="12288" width="9.140625" style="16"/>
    <col min="12289" max="12290" width="10.140625" style="16" bestFit="1" customWidth="1"/>
    <col min="12291" max="12292" width="9.28515625" style="16" bestFit="1" customWidth="1"/>
    <col min="12293" max="12299" width="10.140625" style="16" bestFit="1" customWidth="1"/>
    <col min="12300" max="12300" width="9.28515625" style="16" bestFit="1" customWidth="1"/>
    <col min="12301" max="12302" width="10.140625" style="16" bestFit="1" customWidth="1"/>
    <col min="12303" max="12305" width="9.28515625" style="16" bestFit="1" customWidth="1"/>
    <col min="12306" max="12308" width="10.140625" style="16" bestFit="1" customWidth="1"/>
    <col min="12309" max="12309" width="14.140625" style="16" customWidth="1"/>
    <col min="12310" max="12531" width="9.140625" style="16"/>
    <col min="12532" max="12532" width="23.140625" style="16" customWidth="1"/>
    <col min="12533" max="12534" width="9.140625" style="16"/>
    <col min="12535" max="12535" width="13" style="16" customWidth="1"/>
    <col min="12536" max="12536" width="29.28515625" style="16" customWidth="1"/>
    <col min="12537" max="12539" width="9.140625" style="16"/>
    <col min="12540" max="12540" width="14.7109375" style="16" customWidth="1"/>
    <col min="12541" max="12541" width="13.42578125" style="16" customWidth="1"/>
    <col min="12542" max="12542" width="12.7109375" style="16" customWidth="1"/>
    <col min="12543" max="12543" width="14.140625" style="16" customWidth="1"/>
    <col min="12544" max="12544" width="9.140625" style="16"/>
    <col min="12545" max="12546" width="10.140625" style="16" bestFit="1" customWidth="1"/>
    <col min="12547" max="12548" width="9.28515625" style="16" bestFit="1" customWidth="1"/>
    <col min="12549" max="12555" width="10.140625" style="16" bestFit="1" customWidth="1"/>
    <col min="12556" max="12556" width="9.28515625" style="16" bestFit="1" customWidth="1"/>
    <col min="12557" max="12558" width="10.140625" style="16" bestFit="1" customWidth="1"/>
    <col min="12559" max="12561" width="9.28515625" style="16" bestFit="1" customWidth="1"/>
    <col min="12562" max="12564" width="10.140625" style="16" bestFit="1" customWidth="1"/>
    <col min="12565" max="12565" width="14.140625" style="16" customWidth="1"/>
    <col min="12566" max="12787" width="9.140625" style="16"/>
    <col min="12788" max="12788" width="23.140625" style="16" customWidth="1"/>
    <col min="12789" max="12790" width="9.140625" style="16"/>
    <col min="12791" max="12791" width="13" style="16" customWidth="1"/>
    <col min="12792" max="12792" width="29.28515625" style="16" customWidth="1"/>
    <col min="12793" max="12795" width="9.140625" style="16"/>
    <col min="12796" max="12796" width="14.7109375" style="16" customWidth="1"/>
    <col min="12797" max="12797" width="13.42578125" style="16" customWidth="1"/>
    <col min="12798" max="12798" width="12.7109375" style="16" customWidth="1"/>
    <col min="12799" max="12799" width="14.140625" style="16" customWidth="1"/>
    <col min="12800" max="12800" width="9.140625" style="16"/>
    <col min="12801" max="12802" width="10.140625" style="16" bestFit="1" customWidth="1"/>
    <col min="12803" max="12804" width="9.28515625" style="16" bestFit="1" customWidth="1"/>
    <col min="12805" max="12811" width="10.140625" style="16" bestFit="1" customWidth="1"/>
    <col min="12812" max="12812" width="9.28515625" style="16" bestFit="1" customWidth="1"/>
    <col min="12813" max="12814" width="10.140625" style="16" bestFit="1" customWidth="1"/>
    <col min="12815" max="12817" width="9.28515625" style="16" bestFit="1" customWidth="1"/>
    <col min="12818" max="12820" width="10.140625" style="16" bestFit="1" customWidth="1"/>
    <col min="12821" max="12821" width="14.140625" style="16" customWidth="1"/>
    <col min="12822" max="13043" width="9.140625" style="16"/>
    <col min="13044" max="13044" width="23.140625" style="16" customWidth="1"/>
    <col min="13045" max="13046" width="9.140625" style="16"/>
    <col min="13047" max="13047" width="13" style="16" customWidth="1"/>
    <col min="13048" max="13048" width="29.28515625" style="16" customWidth="1"/>
    <col min="13049" max="13051" width="9.140625" style="16"/>
    <col min="13052" max="13052" width="14.7109375" style="16" customWidth="1"/>
    <col min="13053" max="13053" width="13.42578125" style="16" customWidth="1"/>
    <col min="13054" max="13054" width="12.7109375" style="16" customWidth="1"/>
    <col min="13055" max="13055" width="14.140625" style="16" customWidth="1"/>
    <col min="13056" max="13056" width="9.140625" style="16"/>
    <col min="13057" max="13058" width="10.140625" style="16" bestFit="1" customWidth="1"/>
    <col min="13059" max="13060" width="9.28515625" style="16" bestFit="1" customWidth="1"/>
    <col min="13061" max="13067" width="10.140625" style="16" bestFit="1" customWidth="1"/>
    <col min="13068" max="13068" width="9.28515625" style="16" bestFit="1" customWidth="1"/>
    <col min="13069" max="13070" width="10.140625" style="16" bestFit="1" customWidth="1"/>
    <col min="13071" max="13073" width="9.28515625" style="16" bestFit="1" customWidth="1"/>
    <col min="13074" max="13076" width="10.140625" style="16" bestFit="1" customWidth="1"/>
    <col min="13077" max="13077" width="14.140625" style="16" customWidth="1"/>
    <col min="13078" max="13299" width="9.140625" style="16"/>
    <col min="13300" max="13300" width="23.140625" style="16" customWidth="1"/>
    <col min="13301" max="13302" width="9.140625" style="16"/>
    <col min="13303" max="13303" width="13" style="16" customWidth="1"/>
    <col min="13304" max="13304" width="29.28515625" style="16" customWidth="1"/>
    <col min="13305" max="13307" width="9.140625" style="16"/>
    <col min="13308" max="13308" width="14.7109375" style="16" customWidth="1"/>
    <col min="13309" max="13309" width="13.42578125" style="16" customWidth="1"/>
    <col min="13310" max="13310" width="12.7109375" style="16" customWidth="1"/>
    <col min="13311" max="13311" width="14.140625" style="16" customWidth="1"/>
    <col min="13312" max="13312" width="9.140625" style="16"/>
    <col min="13313" max="13314" width="10.140625" style="16" bestFit="1" customWidth="1"/>
    <col min="13315" max="13316" width="9.28515625" style="16" bestFit="1" customWidth="1"/>
    <col min="13317" max="13323" width="10.140625" style="16" bestFit="1" customWidth="1"/>
    <col min="13324" max="13324" width="9.28515625" style="16" bestFit="1" customWidth="1"/>
    <col min="13325" max="13326" width="10.140625" style="16" bestFit="1" customWidth="1"/>
    <col min="13327" max="13329" width="9.28515625" style="16" bestFit="1" customWidth="1"/>
    <col min="13330" max="13332" width="10.140625" style="16" bestFit="1" customWidth="1"/>
    <col min="13333" max="13333" width="14.140625" style="16" customWidth="1"/>
    <col min="13334" max="13555" width="9.140625" style="16"/>
    <col min="13556" max="13556" width="23.140625" style="16" customWidth="1"/>
    <col min="13557" max="13558" width="9.140625" style="16"/>
    <col min="13559" max="13559" width="13" style="16" customWidth="1"/>
    <col min="13560" max="13560" width="29.28515625" style="16" customWidth="1"/>
    <col min="13561" max="13563" width="9.140625" style="16"/>
    <col min="13564" max="13564" width="14.7109375" style="16" customWidth="1"/>
    <col min="13565" max="13565" width="13.42578125" style="16" customWidth="1"/>
    <col min="13566" max="13566" width="12.7109375" style="16" customWidth="1"/>
    <col min="13567" max="13567" width="14.140625" style="16" customWidth="1"/>
    <col min="13568" max="13568" width="9.140625" style="16"/>
    <col min="13569" max="13570" width="10.140625" style="16" bestFit="1" customWidth="1"/>
    <col min="13571" max="13572" width="9.28515625" style="16" bestFit="1" customWidth="1"/>
    <col min="13573" max="13579" width="10.140625" style="16" bestFit="1" customWidth="1"/>
    <col min="13580" max="13580" width="9.28515625" style="16" bestFit="1" customWidth="1"/>
    <col min="13581" max="13582" width="10.140625" style="16" bestFit="1" customWidth="1"/>
    <col min="13583" max="13585" width="9.28515625" style="16" bestFit="1" customWidth="1"/>
    <col min="13586" max="13588" width="10.140625" style="16" bestFit="1" customWidth="1"/>
    <col min="13589" max="13589" width="14.140625" style="16" customWidth="1"/>
    <col min="13590" max="13811" width="9.140625" style="16"/>
    <col min="13812" max="13812" width="23.140625" style="16" customWidth="1"/>
    <col min="13813" max="13814" width="9.140625" style="16"/>
    <col min="13815" max="13815" width="13" style="16" customWidth="1"/>
    <col min="13816" max="13816" width="29.28515625" style="16" customWidth="1"/>
    <col min="13817" max="13819" width="9.140625" style="16"/>
    <col min="13820" max="13820" width="14.7109375" style="16" customWidth="1"/>
    <col min="13821" max="13821" width="13.42578125" style="16" customWidth="1"/>
    <col min="13822" max="13822" width="12.7109375" style="16" customWidth="1"/>
    <col min="13823" max="13823" width="14.140625" style="16" customWidth="1"/>
    <col min="13824" max="13824" width="9.140625" style="16"/>
    <col min="13825" max="13826" width="10.140625" style="16" bestFit="1" customWidth="1"/>
    <col min="13827" max="13828" width="9.28515625" style="16" bestFit="1" customWidth="1"/>
    <col min="13829" max="13835" width="10.140625" style="16" bestFit="1" customWidth="1"/>
    <col min="13836" max="13836" width="9.28515625" style="16" bestFit="1" customWidth="1"/>
    <col min="13837" max="13838" width="10.140625" style="16" bestFit="1" customWidth="1"/>
    <col min="13839" max="13841" width="9.28515625" style="16" bestFit="1" customWidth="1"/>
    <col min="13842" max="13844" width="10.140625" style="16" bestFit="1" customWidth="1"/>
    <col min="13845" max="13845" width="14.140625" style="16" customWidth="1"/>
    <col min="13846" max="14067" width="9.140625" style="16"/>
    <col min="14068" max="14068" width="23.140625" style="16" customWidth="1"/>
    <col min="14069" max="14070" width="9.140625" style="16"/>
    <col min="14071" max="14071" width="13" style="16" customWidth="1"/>
    <col min="14072" max="14072" width="29.28515625" style="16" customWidth="1"/>
    <col min="14073" max="14075" width="9.140625" style="16"/>
    <col min="14076" max="14076" width="14.7109375" style="16" customWidth="1"/>
    <col min="14077" max="14077" width="13.42578125" style="16" customWidth="1"/>
    <col min="14078" max="14078" width="12.7109375" style="16" customWidth="1"/>
    <col min="14079" max="14079" width="14.140625" style="16" customWidth="1"/>
    <col min="14080" max="14080" width="9.140625" style="16"/>
    <col min="14081" max="14082" width="10.140625" style="16" bestFit="1" customWidth="1"/>
    <col min="14083" max="14084" width="9.28515625" style="16" bestFit="1" customWidth="1"/>
    <col min="14085" max="14091" width="10.140625" style="16" bestFit="1" customWidth="1"/>
    <col min="14092" max="14092" width="9.28515625" style="16" bestFit="1" customWidth="1"/>
    <col min="14093" max="14094" width="10.140625" style="16" bestFit="1" customWidth="1"/>
    <col min="14095" max="14097" width="9.28515625" style="16" bestFit="1" customWidth="1"/>
    <col min="14098" max="14100" width="10.140625" style="16" bestFit="1" customWidth="1"/>
    <col min="14101" max="14101" width="14.140625" style="16" customWidth="1"/>
    <col min="14102" max="14323" width="9.140625" style="16"/>
    <col min="14324" max="14324" width="23.140625" style="16" customWidth="1"/>
    <col min="14325" max="14326" width="9.140625" style="16"/>
    <col min="14327" max="14327" width="13" style="16" customWidth="1"/>
    <col min="14328" max="14328" width="29.28515625" style="16" customWidth="1"/>
    <col min="14329" max="14331" width="9.140625" style="16"/>
    <col min="14332" max="14332" width="14.7109375" style="16" customWidth="1"/>
    <col min="14333" max="14333" width="13.42578125" style="16" customWidth="1"/>
    <col min="14334" max="14334" width="12.7109375" style="16" customWidth="1"/>
    <col min="14335" max="14335" width="14.140625" style="16" customWidth="1"/>
    <col min="14336" max="14336" width="9.140625" style="16"/>
    <col min="14337" max="14338" width="10.140625" style="16" bestFit="1" customWidth="1"/>
    <col min="14339" max="14340" width="9.28515625" style="16" bestFit="1" customWidth="1"/>
    <col min="14341" max="14347" width="10.140625" style="16" bestFit="1" customWidth="1"/>
    <col min="14348" max="14348" width="9.28515625" style="16" bestFit="1" customWidth="1"/>
    <col min="14349" max="14350" width="10.140625" style="16" bestFit="1" customWidth="1"/>
    <col min="14351" max="14353" width="9.28515625" style="16" bestFit="1" customWidth="1"/>
    <col min="14354" max="14356" width="10.140625" style="16" bestFit="1" customWidth="1"/>
    <col min="14357" max="14357" width="14.140625" style="16" customWidth="1"/>
    <col min="14358" max="14579" width="9.140625" style="16"/>
    <col min="14580" max="14580" width="23.140625" style="16" customWidth="1"/>
    <col min="14581" max="14582" width="9.140625" style="16"/>
    <col min="14583" max="14583" width="13" style="16" customWidth="1"/>
    <col min="14584" max="14584" width="29.28515625" style="16" customWidth="1"/>
    <col min="14585" max="14587" width="9.140625" style="16"/>
    <col min="14588" max="14588" width="14.7109375" style="16" customWidth="1"/>
    <col min="14589" max="14589" width="13.42578125" style="16" customWidth="1"/>
    <col min="14590" max="14590" width="12.7109375" style="16" customWidth="1"/>
    <col min="14591" max="14591" width="14.140625" style="16" customWidth="1"/>
    <col min="14592" max="14592" width="9.140625" style="16"/>
    <col min="14593" max="14594" width="10.140625" style="16" bestFit="1" customWidth="1"/>
    <col min="14595" max="14596" width="9.28515625" style="16" bestFit="1" customWidth="1"/>
    <col min="14597" max="14603" width="10.140625" style="16" bestFit="1" customWidth="1"/>
    <col min="14604" max="14604" width="9.28515625" style="16" bestFit="1" customWidth="1"/>
    <col min="14605" max="14606" width="10.140625" style="16" bestFit="1" customWidth="1"/>
    <col min="14607" max="14609" width="9.28515625" style="16" bestFit="1" customWidth="1"/>
    <col min="14610" max="14612" width="10.140625" style="16" bestFit="1" customWidth="1"/>
    <col min="14613" max="14613" width="14.140625" style="16" customWidth="1"/>
    <col min="14614" max="14835" width="9.140625" style="16"/>
    <col min="14836" max="14836" width="23.140625" style="16" customWidth="1"/>
    <col min="14837" max="14838" width="9.140625" style="16"/>
    <col min="14839" max="14839" width="13" style="16" customWidth="1"/>
    <col min="14840" max="14840" width="29.28515625" style="16" customWidth="1"/>
    <col min="14841" max="14843" width="9.140625" style="16"/>
    <col min="14844" max="14844" width="14.7109375" style="16" customWidth="1"/>
    <col min="14845" max="14845" width="13.42578125" style="16" customWidth="1"/>
    <col min="14846" max="14846" width="12.7109375" style="16" customWidth="1"/>
    <col min="14847" max="14847" width="14.140625" style="16" customWidth="1"/>
    <col min="14848" max="14848" width="9.140625" style="16"/>
    <col min="14849" max="14850" width="10.140625" style="16" bestFit="1" customWidth="1"/>
    <col min="14851" max="14852" width="9.28515625" style="16" bestFit="1" customWidth="1"/>
    <col min="14853" max="14859" width="10.140625" style="16" bestFit="1" customWidth="1"/>
    <col min="14860" max="14860" width="9.28515625" style="16" bestFit="1" customWidth="1"/>
    <col min="14861" max="14862" width="10.140625" style="16" bestFit="1" customWidth="1"/>
    <col min="14863" max="14865" width="9.28515625" style="16" bestFit="1" customWidth="1"/>
    <col min="14866" max="14868" width="10.140625" style="16" bestFit="1" customWidth="1"/>
    <col min="14869" max="14869" width="14.140625" style="16" customWidth="1"/>
    <col min="14870" max="15091" width="9.140625" style="16"/>
    <col min="15092" max="15092" width="23.140625" style="16" customWidth="1"/>
    <col min="15093" max="15094" width="9.140625" style="16"/>
    <col min="15095" max="15095" width="13" style="16" customWidth="1"/>
    <col min="15096" max="15096" width="29.28515625" style="16" customWidth="1"/>
    <col min="15097" max="15099" width="9.140625" style="16"/>
    <col min="15100" max="15100" width="14.7109375" style="16" customWidth="1"/>
    <col min="15101" max="15101" width="13.42578125" style="16" customWidth="1"/>
    <col min="15102" max="15102" width="12.7109375" style="16" customWidth="1"/>
    <col min="15103" max="15103" width="14.140625" style="16" customWidth="1"/>
    <col min="15104" max="15104" width="9.140625" style="16"/>
    <col min="15105" max="15106" width="10.140625" style="16" bestFit="1" customWidth="1"/>
    <col min="15107" max="15108" width="9.28515625" style="16" bestFit="1" customWidth="1"/>
    <col min="15109" max="15115" width="10.140625" style="16" bestFit="1" customWidth="1"/>
    <col min="15116" max="15116" width="9.28515625" style="16" bestFit="1" customWidth="1"/>
    <col min="15117" max="15118" width="10.140625" style="16" bestFit="1" customWidth="1"/>
    <col min="15119" max="15121" width="9.28515625" style="16" bestFit="1" customWidth="1"/>
    <col min="15122" max="15124" width="10.140625" style="16" bestFit="1" customWidth="1"/>
    <col min="15125" max="15125" width="14.140625" style="16" customWidth="1"/>
    <col min="15126" max="15347" width="9.140625" style="16"/>
    <col min="15348" max="15348" width="23.140625" style="16" customWidth="1"/>
    <col min="15349" max="15350" width="9.140625" style="16"/>
    <col min="15351" max="15351" width="13" style="16" customWidth="1"/>
    <col min="15352" max="15352" width="29.28515625" style="16" customWidth="1"/>
    <col min="15353" max="15355" width="9.140625" style="16"/>
    <col min="15356" max="15356" width="14.7109375" style="16" customWidth="1"/>
    <col min="15357" max="15357" width="13.42578125" style="16" customWidth="1"/>
    <col min="15358" max="15358" width="12.7109375" style="16" customWidth="1"/>
    <col min="15359" max="15359" width="14.140625" style="16" customWidth="1"/>
    <col min="15360" max="15360" width="9.140625" style="16"/>
    <col min="15361" max="15362" width="10.140625" style="16" bestFit="1" customWidth="1"/>
    <col min="15363" max="15364" width="9.28515625" style="16" bestFit="1" customWidth="1"/>
    <col min="15365" max="15371" width="10.140625" style="16" bestFit="1" customWidth="1"/>
    <col min="15372" max="15372" width="9.28515625" style="16" bestFit="1" customWidth="1"/>
    <col min="15373" max="15374" width="10.140625" style="16" bestFit="1" customWidth="1"/>
    <col min="15375" max="15377" width="9.28515625" style="16" bestFit="1" customWidth="1"/>
    <col min="15378" max="15380" width="10.140625" style="16" bestFit="1" customWidth="1"/>
    <col min="15381" max="15381" width="14.140625" style="16" customWidth="1"/>
    <col min="15382" max="15603" width="9.140625" style="16"/>
    <col min="15604" max="15604" width="23.140625" style="16" customWidth="1"/>
    <col min="15605" max="15606" width="9.140625" style="16"/>
    <col min="15607" max="15607" width="13" style="16" customWidth="1"/>
    <col min="15608" max="15608" width="29.28515625" style="16" customWidth="1"/>
    <col min="15609" max="15611" width="9.140625" style="16"/>
    <col min="15612" max="15612" width="14.7109375" style="16" customWidth="1"/>
    <col min="15613" max="15613" width="13.42578125" style="16" customWidth="1"/>
    <col min="15614" max="15614" width="12.7109375" style="16" customWidth="1"/>
    <col min="15615" max="15615" width="14.140625" style="16" customWidth="1"/>
    <col min="15616" max="15616" width="9.140625" style="16"/>
    <col min="15617" max="15618" width="10.140625" style="16" bestFit="1" customWidth="1"/>
    <col min="15619" max="15620" width="9.28515625" style="16" bestFit="1" customWidth="1"/>
    <col min="15621" max="15627" width="10.140625" style="16" bestFit="1" customWidth="1"/>
    <col min="15628" max="15628" width="9.28515625" style="16" bestFit="1" customWidth="1"/>
    <col min="15629" max="15630" width="10.140625" style="16" bestFit="1" customWidth="1"/>
    <col min="15631" max="15633" width="9.28515625" style="16" bestFit="1" customWidth="1"/>
    <col min="15634" max="15636" width="10.140625" style="16" bestFit="1" customWidth="1"/>
    <col min="15637" max="15637" width="14.140625" style="16" customWidth="1"/>
    <col min="15638" max="15859" width="9.140625" style="16"/>
    <col min="15860" max="15860" width="23.140625" style="16" customWidth="1"/>
    <col min="15861" max="15862" width="9.140625" style="16"/>
    <col min="15863" max="15863" width="13" style="16" customWidth="1"/>
    <col min="15864" max="15864" width="29.28515625" style="16" customWidth="1"/>
    <col min="15865" max="15867" width="9.140625" style="16"/>
    <col min="15868" max="15868" width="14.7109375" style="16" customWidth="1"/>
    <col min="15869" max="15869" width="13.42578125" style="16" customWidth="1"/>
    <col min="15870" max="15870" width="12.7109375" style="16" customWidth="1"/>
    <col min="15871" max="15871" width="14.140625" style="16" customWidth="1"/>
    <col min="15872" max="15872" width="9.140625" style="16"/>
    <col min="15873" max="15874" width="10.140625" style="16" bestFit="1" customWidth="1"/>
    <col min="15875" max="15876" width="9.28515625" style="16" bestFit="1" customWidth="1"/>
    <col min="15877" max="15883" width="10.140625" style="16" bestFit="1" customWidth="1"/>
    <col min="15884" max="15884" width="9.28515625" style="16" bestFit="1" customWidth="1"/>
    <col min="15885" max="15886" width="10.140625" style="16" bestFit="1" customWidth="1"/>
    <col min="15887" max="15889" width="9.28515625" style="16" bestFit="1" customWidth="1"/>
    <col min="15890" max="15892" width="10.140625" style="16" bestFit="1" customWidth="1"/>
    <col min="15893" max="15893" width="14.140625" style="16" customWidth="1"/>
    <col min="15894" max="16115" width="9.140625" style="16"/>
    <col min="16116" max="16116" width="23.140625" style="16" customWidth="1"/>
    <col min="16117" max="16118" width="9.140625" style="16"/>
    <col min="16119" max="16119" width="13" style="16" customWidth="1"/>
    <col min="16120" max="16120" width="29.28515625" style="16" customWidth="1"/>
    <col min="16121" max="16123" width="9.140625" style="16"/>
    <col min="16124" max="16124" width="14.7109375" style="16" customWidth="1"/>
    <col min="16125" max="16125" width="13.42578125" style="16" customWidth="1"/>
    <col min="16126" max="16126" width="12.7109375" style="16" customWidth="1"/>
    <col min="16127" max="16127" width="14.140625" style="16" customWidth="1"/>
    <col min="16128" max="16128" width="9.140625" style="16"/>
    <col min="16129" max="16130" width="10.140625" style="16" bestFit="1" customWidth="1"/>
    <col min="16131" max="16132" width="9.28515625" style="16" bestFit="1" customWidth="1"/>
    <col min="16133" max="16139" width="10.140625" style="16" bestFit="1" customWidth="1"/>
    <col min="16140" max="16140" width="9.28515625" style="16" bestFit="1" customWidth="1"/>
    <col min="16141" max="16142" width="10.140625" style="16" bestFit="1" customWidth="1"/>
    <col min="16143" max="16145" width="9.28515625" style="16" bestFit="1" customWidth="1"/>
    <col min="16146" max="16148" width="10.140625" style="16" bestFit="1" customWidth="1"/>
    <col min="16149" max="16149" width="14.140625" style="16" customWidth="1"/>
    <col min="16150" max="16384" width="9.140625" style="16"/>
  </cols>
  <sheetData>
    <row r="1" spans="1:25" s="2" customFormat="1" ht="49.9" customHeight="1" thickTop="1" thickBot="1" x14ac:dyDescent="0.3">
      <c r="A1" s="440" t="s">
        <v>420</v>
      </c>
      <c r="B1" s="291" t="s">
        <v>390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110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613" t="s">
        <v>17</v>
      </c>
      <c r="U1" s="613" t="s">
        <v>122</v>
      </c>
      <c r="V1" s="613" t="s">
        <v>123</v>
      </c>
      <c r="W1" s="613" t="s">
        <v>324</v>
      </c>
      <c r="X1" s="613" t="s">
        <v>333</v>
      </c>
      <c r="Y1" s="613" t="s">
        <v>334</v>
      </c>
    </row>
    <row r="2" spans="1:25" s="2" customFormat="1" ht="15" customHeight="1" thickTop="1" x14ac:dyDescent="0.25">
      <c r="A2" s="443" t="s">
        <v>330</v>
      </c>
      <c r="B2" s="33"/>
      <c r="C2" s="246"/>
      <c r="D2" s="246"/>
      <c r="E2" s="246"/>
      <c r="F2" s="246"/>
      <c r="G2" s="246"/>
      <c r="H2" s="96"/>
      <c r="I2" s="96"/>
      <c r="J2" s="9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5" customHeight="1" x14ac:dyDescent="0.25">
      <c r="A3" s="51" t="s">
        <v>161</v>
      </c>
      <c r="B3" s="77"/>
      <c r="C3" s="77"/>
      <c r="D3" s="15"/>
      <c r="E3" s="77"/>
      <c r="F3" s="77"/>
      <c r="G3" s="77"/>
      <c r="H3" s="13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23"/>
    </row>
    <row r="4" spans="1:25" ht="15" customHeight="1" x14ac:dyDescent="0.25">
      <c r="A4" s="51"/>
      <c r="B4" s="77"/>
      <c r="C4" s="77"/>
      <c r="D4" s="15"/>
      <c r="E4" s="77"/>
      <c r="F4" s="77"/>
      <c r="G4" s="77"/>
      <c r="H4" s="13"/>
      <c r="I4" s="10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23"/>
    </row>
    <row r="5" spans="1:25" ht="15" customHeight="1" x14ac:dyDescent="0.25">
      <c r="A5" s="51" t="s">
        <v>245</v>
      </c>
      <c r="B5" s="77"/>
      <c r="C5" s="77"/>
      <c r="D5" s="15"/>
      <c r="E5" s="77"/>
      <c r="F5" s="77"/>
      <c r="G5" s="77"/>
      <c r="H5" s="13"/>
      <c r="I5" s="10"/>
      <c r="J5" s="1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23"/>
    </row>
    <row r="6" spans="1:25" ht="15" customHeight="1" thickBot="1" x14ac:dyDescent="0.3">
      <c r="A6" s="52"/>
      <c r="B6" s="84"/>
      <c r="C6" s="38"/>
      <c r="D6" s="38"/>
      <c r="E6" s="84"/>
      <c r="F6" s="84"/>
      <c r="G6" s="84"/>
      <c r="H6" s="39"/>
      <c r="I6" s="40"/>
      <c r="J6" s="39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121"/>
    </row>
    <row r="7" spans="1:25" s="17" customFormat="1" ht="19.899999999999999" customHeight="1" thickTop="1" thickBot="1" x14ac:dyDescent="0.3">
      <c r="A7" s="608" t="s">
        <v>340</v>
      </c>
      <c r="B7" s="530"/>
      <c r="C7" s="519"/>
      <c r="D7" s="519"/>
      <c r="E7" s="530"/>
      <c r="F7" s="530"/>
      <c r="G7" s="530"/>
      <c r="H7" s="519"/>
      <c r="I7" s="600">
        <f>SUM(I3:I6)</f>
        <v>0</v>
      </c>
      <c r="J7" s="600">
        <f t="shared" ref="J7:Y7" si="0">SUM(J3:J6)</f>
        <v>0</v>
      </c>
      <c r="K7" s="600">
        <f t="shared" si="0"/>
        <v>0</v>
      </c>
      <c r="L7" s="600">
        <f t="shared" si="0"/>
        <v>0</v>
      </c>
      <c r="M7" s="600">
        <f t="shared" si="0"/>
        <v>0</v>
      </c>
      <c r="N7" s="600">
        <f t="shared" si="0"/>
        <v>0</v>
      </c>
      <c r="O7" s="600">
        <f t="shared" si="0"/>
        <v>0</v>
      </c>
      <c r="P7" s="600">
        <f t="shared" si="0"/>
        <v>0</v>
      </c>
      <c r="Q7" s="600">
        <f t="shared" si="0"/>
        <v>0</v>
      </c>
      <c r="R7" s="600">
        <f t="shared" si="0"/>
        <v>0</v>
      </c>
      <c r="S7" s="600">
        <f t="shared" si="0"/>
        <v>0</v>
      </c>
      <c r="T7" s="600">
        <f t="shared" si="0"/>
        <v>0</v>
      </c>
      <c r="U7" s="600">
        <f t="shared" si="0"/>
        <v>0</v>
      </c>
      <c r="V7" s="600">
        <f t="shared" si="0"/>
        <v>0</v>
      </c>
      <c r="W7" s="600">
        <f t="shared" si="0"/>
        <v>0</v>
      </c>
      <c r="X7" s="600">
        <f t="shared" si="0"/>
        <v>0</v>
      </c>
      <c r="Y7" s="610">
        <f t="shared" si="0"/>
        <v>0</v>
      </c>
    </row>
    <row r="8" spans="1:25" ht="15" customHeight="1" thickTop="1" x14ac:dyDescent="0.25">
      <c r="A8" s="370"/>
      <c r="B8" s="78"/>
      <c r="C8" s="34"/>
      <c r="D8" s="34"/>
      <c r="E8" s="78"/>
      <c r="F8" s="78"/>
      <c r="G8" s="78"/>
      <c r="H8" s="35"/>
      <c r="I8" s="36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48"/>
    </row>
    <row r="9" spans="1:25" ht="15" customHeight="1" x14ac:dyDescent="0.25">
      <c r="A9" s="437" t="s">
        <v>331</v>
      </c>
      <c r="B9" s="77"/>
      <c r="C9" s="15"/>
      <c r="D9" s="15"/>
      <c r="E9" s="77"/>
      <c r="F9" s="77"/>
      <c r="G9" s="77"/>
      <c r="H9" s="13"/>
      <c r="I9" s="10"/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3"/>
    </row>
    <row r="10" spans="1:25" ht="15" customHeight="1" x14ac:dyDescent="0.2">
      <c r="A10" s="51" t="s">
        <v>424</v>
      </c>
      <c r="B10" s="77"/>
      <c r="C10" s="15"/>
      <c r="D10" s="15"/>
      <c r="E10" s="77"/>
      <c r="F10" s="77"/>
      <c r="G10" s="77"/>
      <c r="H10" s="15"/>
      <c r="I10" s="151"/>
      <c r="J10" s="15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4"/>
    </row>
    <row r="11" spans="1:25" ht="15" customHeight="1" x14ac:dyDescent="0.2">
      <c r="A11" s="51" t="s">
        <v>426</v>
      </c>
      <c r="B11" s="77"/>
      <c r="C11" s="15"/>
      <c r="D11" s="15"/>
      <c r="E11" s="77"/>
      <c r="F11" s="77"/>
      <c r="G11" s="77"/>
      <c r="H11" s="15"/>
      <c r="I11" s="151"/>
      <c r="J11" s="15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4"/>
    </row>
    <row r="12" spans="1:25" ht="15" customHeight="1" x14ac:dyDescent="0.25">
      <c r="A12" s="51" t="s">
        <v>239</v>
      </c>
      <c r="B12" s="77"/>
      <c r="C12" s="15"/>
      <c r="D12" s="15"/>
      <c r="E12" s="77"/>
      <c r="F12" s="77"/>
      <c r="G12" s="77"/>
      <c r="H12" s="13"/>
      <c r="I12" s="10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23"/>
    </row>
    <row r="13" spans="1:25" ht="15" customHeight="1" x14ac:dyDescent="0.25">
      <c r="A13" s="51" t="s">
        <v>244</v>
      </c>
      <c r="B13" s="77"/>
      <c r="C13" s="15"/>
      <c r="D13" s="15"/>
      <c r="E13" s="77"/>
      <c r="F13" s="77"/>
      <c r="G13" s="77"/>
      <c r="H13" s="13"/>
      <c r="I13" s="10"/>
      <c r="J13" s="1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23"/>
    </row>
    <row r="14" spans="1:25" ht="15" customHeight="1" thickBot="1" x14ac:dyDescent="0.3">
      <c r="A14" s="52" t="s">
        <v>139</v>
      </c>
      <c r="B14" s="84"/>
      <c r="C14" s="38"/>
      <c r="D14" s="38"/>
      <c r="E14" s="84"/>
      <c r="F14" s="84"/>
      <c r="G14" s="84"/>
      <c r="H14" s="3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1"/>
    </row>
    <row r="15" spans="1:25" s="17" customFormat="1" ht="19.899999999999999" customHeight="1" thickTop="1" thickBot="1" x14ac:dyDescent="0.3">
      <c r="A15" s="516" t="s">
        <v>335</v>
      </c>
      <c r="B15" s="517"/>
      <c r="C15" s="519"/>
      <c r="D15" s="519"/>
      <c r="E15" s="530"/>
      <c r="F15" s="530"/>
      <c r="G15" s="530"/>
      <c r="H15" s="519"/>
      <c r="I15" s="519">
        <f>SUM(I9:I14)</f>
        <v>0</v>
      </c>
      <c r="J15" s="519">
        <f t="shared" ref="J15:Y15" si="1">SUM(J9:J14)</f>
        <v>0</v>
      </c>
      <c r="K15" s="519">
        <f t="shared" si="1"/>
        <v>0</v>
      </c>
      <c r="L15" s="519">
        <f t="shared" si="1"/>
        <v>0</v>
      </c>
      <c r="M15" s="519">
        <f t="shared" si="1"/>
        <v>0</v>
      </c>
      <c r="N15" s="519">
        <f t="shared" si="1"/>
        <v>0</v>
      </c>
      <c r="O15" s="519">
        <f t="shared" si="1"/>
        <v>0</v>
      </c>
      <c r="P15" s="519">
        <f t="shared" si="1"/>
        <v>0</v>
      </c>
      <c r="Q15" s="519">
        <f t="shared" si="1"/>
        <v>0</v>
      </c>
      <c r="R15" s="519">
        <f t="shared" si="1"/>
        <v>0</v>
      </c>
      <c r="S15" s="519">
        <f t="shared" si="1"/>
        <v>0</v>
      </c>
      <c r="T15" s="519">
        <f t="shared" si="1"/>
        <v>0</v>
      </c>
      <c r="U15" s="519">
        <f t="shared" si="1"/>
        <v>0</v>
      </c>
      <c r="V15" s="519">
        <f t="shared" si="1"/>
        <v>0</v>
      </c>
      <c r="W15" s="519">
        <f t="shared" si="1"/>
        <v>0</v>
      </c>
      <c r="X15" s="519">
        <f t="shared" si="1"/>
        <v>0</v>
      </c>
      <c r="Y15" s="519">
        <f t="shared" si="1"/>
        <v>0</v>
      </c>
    </row>
    <row r="16" spans="1:25" ht="15" customHeight="1" thickTop="1" thickBot="1" x14ac:dyDescent="0.3">
      <c r="A16" s="53"/>
      <c r="B16" s="85"/>
      <c r="C16" s="46"/>
      <c r="D16" s="46"/>
      <c r="E16" s="85"/>
      <c r="F16" s="85"/>
      <c r="G16" s="85"/>
      <c r="H16" s="46"/>
      <c r="I16" s="69"/>
      <c r="J16" s="69"/>
      <c r="K16" s="47"/>
      <c r="L16" s="69"/>
      <c r="M16" s="69"/>
      <c r="N16" s="69"/>
      <c r="O16" s="69"/>
      <c r="P16" s="69"/>
      <c r="Q16" s="69"/>
      <c r="R16" s="69"/>
      <c r="S16" s="69"/>
      <c r="T16" s="47"/>
      <c r="U16" s="47"/>
      <c r="V16" s="47"/>
      <c r="W16" s="47"/>
      <c r="X16" s="47"/>
      <c r="Y16" s="147"/>
    </row>
    <row r="17" spans="1:25" s="17" customFormat="1" ht="19.899999999999999" customHeight="1" thickTop="1" thickBot="1" x14ac:dyDescent="0.3">
      <c r="A17" s="74" t="s">
        <v>113</v>
      </c>
      <c r="B17" s="157"/>
      <c r="C17" s="72"/>
      <c r="D17" s="72"/>
      <c r="E17" s="157"/>
      <c r="F17" s="157"/>
      <c r="G17" s="157"/>
      <c r="H17" s="72">
        <v>65000</v>
      </c>
      <c r="I17" s="72">
        <f>SUM(H17,I7,I15)</f>
        <v>65000</v>
      </c>
      <c r="J17" s="72">
        <f t="shared" ref="J17:Y17" si="2">SUM(I17,J7,J15)</f>
        <v>65000</v>
      </c>
      <c r="K17" s="72">
        <f t="shared" si="2"/>
        <v>65000</v>
      </c>
      <c r="L17" s="72">
        <f t="shared" si="2"/>
        <v>65000</v>
      </c>
      <c r="M17" s="72">
        <f t="shared" si="2"/>
        <v>65000</v>
      </c>
      <c r="N17" s="72">
        <f t="shared" si="2"/>
        <v>65000</v>
      </c>
      <c r="O17" s="72">
        <f t="shared" si="2"/>
        <v>65000</v>
      </c>
      <c r="P17" s="72">
        <f t="shared" si="2"/>
        <v>65000</v>
      </c>
      <c r="Q17" s="72">
        <f t="shared" si="2"/>
        <v>65000</v>
      </c>
      <c r="R17" s="72">
        <f t="shared" si="2"/>
        <v>65000</v>
      </c>
      <c r="S17" s="72">
        <f t="shared" si="2"/>
        <v>65000</v>
      </c>
      <c r="T17" s="72">
        <f t="shared" si="2"/>
        <v>65000</v>
      </c>
      <c r="U17" s="72">
        <f t="shared" si="2"/>
        <v>65000</v>
      </c>
      <c r="V17" s="72">
        <f t="shared" si="2"/>
        <v>65000</v>
      </c>
      <c r="W17" s="72">
        <f t="shared" si="2"/>
        <v>65000</v>
      </c>
      <c r="X17" s="72">
        <f t="shared" si="2"/>
        <v>65000</v>
      </c>
      <c r="Y17" s="86">
        <f t="shared" si="2"/>
        <v>65000</v>
      </c>
    </row>
    <row r="18" spans="1:25" ht="15" customHeight="1" thickTop="1" x14ac:dyDescent="0.25">
      <c r="A18" s="2"/>
      <c r="B18" s="82"/>
    </row>
    <row r="19" spans="1:25" ht="15" customHeight="1" x14ac:dyDescent="0.25">
      <c r="A19" s="2"/>
      <c r="B19" s="82"/>
    </row>
    <row r="20" spans="1:25" ht="15" customHeight="1" x14ac:dyDescent="0.25">
      <c r="A20" s="2"/>
      <c r="B20" s="82"/>
    </row>
    <row r="21" spans="1:25" ht="15" customHeight="1" x14ac:dyDescent="0.25">
      <c r="A21" s="2"/>
      <c r="B21" s="82"/>
    </row>
    <row r="22" spans="1:25" ht="15" customHeight="1" x14ac:dyDescent="0.25">
      <c r="A22" s="2"/>
      <c r="B22" s="82"/>
    </row>
    <row r="23" spans="1:25" ht="15" customHeight="1" x14ac:dyDescent="0.25">
      <c r="A23" s="2"/>
      <c r="B23" s="82"/>
    </row>
    <row r="24" spans="1:25" ht="15" customHeight="1" x14ac:dyDescent="0.25">
      <c r="A24" s="2"/>
      <c r="B24" s="82"/>
    </row>
    <row r="25" spans="1:25" ht="15" customHeight="1" x14ac:dyDescent="0.25">
      <c r="A25" s="2"/>
      <c r="B25" s="82"/>
    </row>
    <row r="26" spans="1:25" ht="15" customHeight="1" x14ac:dyDescent="0.25">
      <c r="A26" s="2"/>
      <c r="B26" s="82"/>
    </row>
    <row r="27" spans="1:25" ht="15" customHeight="1" x14ac:dyDescent="0.25">
      <c r="A27" s="2"/>
      <c r="B27" s="82"/>
    </row>
    <row r="28" spans="1:25" ht="15" customHeight="1" x14ac:dyDescent="0.25">
      <c r="A28" s="2"/>
      <c r="B28" s="82"/>
    </row>
    <row r="29" spans="1:25" ht="15" customHeight="1" x14ac:dyDescent="0.25">
      <c r="A29" s="2"/>
      <c r="B29" s="82"/>
    </row>
  </sheetData>
  <printOptions horizontalCentered="1"/>
  <pageMargins left="0" right="0" top="0.5" bottom="0" header="0" footer="0"/>
  <pageSetup paperSize="5" scale="60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F459-407C-4B26-BADE-E4433808A3F6}">
  <sheetPr>
    <tabColor theme="5"/>
    <pageSetUpPr fitToPage="1"/>
  </sheetPr>
  <dimension ref="A1:X20"/>
  <sheetViews>
    <sheetView zoomScaleNormal="100" workbookViewId="0">
      <pane xSplit="1" ySplit="1" topLeftCell="B2" activePane="bottomRight" state="frozen"/>
      <selection activeCell="A7" sqref="A7"/>
      <selection pane="topRight" activeCell="A7" sqref="A7"/>
      <selection pane="bottomLeft" activeCell="A7" sqref="A7"/>
      <selection pane="bottomRight" activeCell="G15" sqref="G15"/>
    </sheetView>
  </sheetViews>
  <sheetFormatPr defaultColWidth="9.140625" defaultRowHeight="15" customHeight="1" x14ac:dyDescent="0.25"/>
  <cols>
    <col min="1" max="1" width="37.85546875" style="25" customWidth="1"/>
    <col min="2" max="2" width="23.28515625" style="25" customWidth="1"/>
    <col min="3" max="3" width="11" style="25" customWidth="1"/>
    <col min="4" max="4" width="13" style="25" customWidth="1"/>
    <col min="5" max="5" width="11.42578125" style="11" customWidth="1"/>
    <col min="6" max="6" width="18.85546875" style="25" customWidth="1"/>
    <col min="7" max="7" width="16.7109375" style="30" customWidth="1"/>
    <col min="8" max="8" width="19.42578125" style="25" customWidth="1"/>
    <col min="9" max="9" width="16.85546875" style="25" customWidth="1"/>
    <col min="10" max="11" width="11.7109375" style="25" customWidth="1"/>
    <col min="12" max="24" width="10.28515625" style="25" bestFit="1" customWidth="1"/>
    <col min="25" max="16384" width="9.140625" style="25"/>
  </cols>
  <sheetData>
    <row r="1" spans="1:24" ht="49.9" customHeight="1" thickTop="1" thickBot="1" x14ac:dyDescent="0.3">
      <c r="A1" s="289" t="s">
        <v>323</v>
      </c>
      <c r="B1" s="290" t="s">
        <v>387</v>
      </c>
      <c r="C1" s="290" t="s">
        <v>0</v>
      </c>
      <c r="D1" s="292" t="s">
        <v>1</v>
      </c>
      <c r="E1" s="291" t="s">
        <v>3</v>
      </c>
      <c r="F1" s="293" t="s">
        <v>2</v>
      </c>
      <c r="G1" s="117" t="s">
        <v>148</v>
      </c>
      <c r="H1" s="295" t="s">
        <v>332</v>
      </c>
      <c r="I1" s="101" t="s">
        <v>7</v>
      </c>
      <c r="J1" s="262" t="s">
        <v>8</v>
      </c>
      <c r="K1" s="262" t="s">
        <v>9</v>
      </c>
      <c r="L1" s="262" t="s">
        <v>10</v>
      </c>
      <c r="M1" s="262" t="s">
        <v>11</v>
      </c>
      <c r="N1" s="262" t="s">
        <v>12</v>
      </c>
      <c r="O1" s="101" t="s">
        <v>13</v>
      </c>
      <c r="P1" s="101" t="s">
        <v>14</v>
      </c>
      <c r="Q1" s="101" t="s">
        <v>39</v>
      </c>
      <c r="R1" s="101" t="s">
        <v>15</v>
      </c>
      <c r="S1" s="101" t="s">
        <v>16</v>
      </c>
      <c r="T1" s="101" t="s">
        <v>40</v>
      </c>
      <c r="U1" s="101" t="s">
        <v>17</v>
      </c>
      <c r="V1" s="101" t="s">
        <v>122</v>
      </c>
      <c r="W1" s="101" t="s">
        <v>123</v>
      </c>
      <c r="X1" s="101" t="s">
        <v>324</v>
      </c>
    </row>
    <row r="2" spans="1:24" ht="15" customHeight="1" thickTop="1" x14ac:dyDescent="0.25">
      <c r="A2" s="138"/>
      <c r="B2" s="139"/>
      <c r="C2" s="140"/>
      <c r="D2" s="141"/>
      <c r="E2" s="127"/>
      <c r="F2" s="142"/>
      <c r="G2" s="143"/>
      <c r="H2" s="134"/>
      <c r="I2" s="136"/>
      <c r="J2" s="263"/>
      <c r="K2" s="263"/>
      <c r="L2" s="264"/>
      <c r="M2" s="264"/>
      <c r="N2" s="265"/>
      <c r="O2" s="159"/>
      <c r="P2" s="159"/>
      <c r="Q2" s="159"/>
      <c r="R2" s="260"/>
      <c r="S2" s="260"/>
      <c r="T2" s="159"/>
      <c r="U2" s="159"/>
      <c r="V2" s="161"/>
      <c r="W2" s="160"/>
      <c r="X2" s="160"/>
    </row>
    <row r="3" spans="1:24" ht="15" customHeight="1" x14ac:dyDescent="0.25">
      <c r="A3" s="102" t="s">
        <v>330</v>
      </c>
      <c r="B3" s="103"/>
      <c r="C3" s="104"/>
      <c r="D3" s="105"/>
      <c r="E3" s="33"/>
      <c r="F3" s="106"/>
      <c r="G3" s="108"/>
      <c r="H3" s="149"/>
      <c r="I3" s="96"/>
      <c r="J3" s="337"/>
      <c r="K3" s="337"/>
      <c r="L3" s="338"/>
      <c r="M3" s="338"/>
      <c r="N3" s="339"/>
      <c r="O3" s="340"/>
      <c r="P3" s="340"/>
      <c r="Q3" s="340"/>
      <c r="R3" s="341"/>
      <c r="S3" s="341"/>
      <c r="T3" s="340"/>
      <c r="U3" s="340"/>
      <c r="V3" s="342"/>
      <c r="W3" s="343"/>
      <c r="X3" s="343"/>
    </row>
    <row r="4" spans="1:24" ht="15" customHeight="1" x14ac:dyDescent="0.25">
      <c r="A4" s="109" t="s">
        <v>162</v>
      </c>
      <c r="B4" s="9">
        <v>2021</v>
      </c>
      <c r="C4" s="9" t="s">
        <v>24</v>
      </c>
      <c r="D4" s="110">
        <v>6</v>
      </c>
      <c r="E4" s="3">
        <v>3744</v>
      </c>
      <c r="F4" s="144" t="s">
        <v>58</v>
      </c>
      <c r="G4" s="311" t="s">
        <v>52</v>
      </c>
      <c r="H4" s="63"/>
      <c r="I4" s="5"/>
      <c r="J4" s="266"/>
      <c r="K4" s="266" t="s">
        <v>19</v>
      </c>
      <c r="L4" s="267">
        <v>-7500</v>
      </c>
      <c r="M4" s="267"/>
      <c r="N4" s="268"/>
      <c r="O4" s="162"/>
      <c r="P4" s="162"/>
      <c r="Q4" s="162" t="s">
        <v>19</v>
      </c>
      <c r="R4" s="261">
        <v>-10000</v>
      </c>
      <c r="S4" s="261"/>
      <c r="T4" s="162"/>
      <c r="U4" s="162"/>
      <c r="V4" s="164"/>
      <c r="W4" s="163"/>
      <c r="X4" s="163"/>
    </row>
    <row r="5" spans="1:24" ht="15" customHeight="1" x14ac:dyDescent="0.25">
      <c r="A5" s="109"/>
      <c r="B5" s="9"/>
      <c r="C5" s="9"/>
      <c r="D5" s="110"/>
      <c r="E5" s="3"/>
      <c r="F5" s="144"/>
      <c r="G5" s="312"/>
      <c r="H5" s="63"/>
      <c r="I5" s="5"/>
      <c r="J5" s="266"/>
      <c r="K5" s="266"/>
      <c r="L5" s="267"/>
      <c r="M5" s="267"/>
      <c r="N5" s="268"/>
      <c r="O5" s="162"/>
      <c r="P5" s="162"/>
      <c r="Q5" s="162"/>
      <c r="R5" s="261"/>
      <c r="S5" s="261"/>
      <c r="T5" s="162"/>
      <c r="U5" s="162"/>
      <c r="V5" s="164"/>
      <c r="W5" s="163"/>
      <c r="X5" s="163"/>
    </row>
    <row r="6" spans="1:24" ht="15" customHeight="1" x14ac:dyDescent="0.25">
      <c r="A6" s="109" t="s">
        <v>163</v>
      </c>
      <c r="B6" s="9">
        <v>2013</v>
      </c>
      <c r="C6" s="9" t="s">
        <v>62</v>
      </c>
      <c r="D6" s="110">
        <v>6</v>
      </c>
      <c r="E6" s="3">
        <v>3449</v>
      </c>
      <c r="F6" s="144" t="s">
        <v>59</v>
      </c>
      <c r="G6" s="111" t="s">
        <v>52</v>
      </c>
      <c r="H6" s="137"/>
      <c r="I6" s="112"/>
      <c r="J6" s="269"/>
      <c r="K6" s="269"/>
      <c r="L6" s="267"/>
      <c r="M6" s="267"/>
      <c r="N6" s="268">
        <v>-10000</v>
      </c>
      <c r="O6" s="162"/>
      <c r="P6" s="162"/>
      <c r="Q6" s="162"/>
      <c r="R6" s="261"/>
      <c r="S6" s="261"/>
      <c r="T6" s="162">
        <v>-10000</v>
      </c>
      <c r="U6" s="162"/>
      <c r="V6" s="164"/>
      <c r="W6" s="163"/>
      <c r="X6" s="163"/>
    </row>
    <row r="7" spans="1:24" ht="15" customHeight="1" x14ac:dyDescent="0.25">
      <c r="A7" s="109"/>
      <c r="B7" s="9"/>
      <c r="C7" s="9"/>
      <c r="D7" s="110"/>
      <c r="E7" s="3"/>
      <c r="F7" s="144"/>
      <c r="G7" s="111"/>
      <c r="H7" s="137"/>
      <c r="I7" s="112"/>
      <c r="J7" s="269"/>
      <c r="K7" s="269"/>
      <c r="L7" s="267"/>
      <c r="M7" s="267"/>
      <c r="N7" s="268"/>
      <c r="O7" s="162"/>
      <c r="P7" s="162"/>
      <c r="Q7" s="162"/>
      <c r="R7" s="261"/>
      <c r="S7" s="261"/>
      <c r="T7" s="162"/>
      <c r="U7" s="162"/>
      <c r="V7" s="164"/>
      <c r="W7" s="163"/>
      <c r="X7" s="163"/>
    </row>
    <row r="8" spans="1:24" ht="15" customHeight="1" x14ac:dyDescent="0.25">
      <c r="A8" s="109" t="s">
        <v>238</v>
      </c>
      <c r="B8" s="9"/>
      <c r="C8" s="9" t="s">
        <v>166</v>
      </c>
      <c r="D8" s="110">
        <v>6</v>
      </c>
      <c r="E8" s="3">
        <v>4302</v>
      </c>
      <c r="F8" s="144" t="s">
        <v>60</v>
      </c>
      <c r="G8" s="312" t="s">
        <v>52</v>
      </c>
      <c r="H8" s="63">
        <v>0</v>
      </c>
      <c r="I8" s="5"/>
      <c r="J8" s="266"/>
      <c r="K8" s="266"/>
      <c r="L8" s="267"/>
      <c r="M8" s="267">
        <v>-75000</v>
      </c>
      <c r="N8" s="268"/>
      <c r="O8" s="162"/>
      <c r="P8" s="162">
        <v>-10000</v>
      </c>
      <c r="Q8" s="162"/>
      <c r="R8" s="261"/>
      <c r="S8" s="261"/>
      <c r="T8" s="162"/>
      <c r="U8" s="162"/>
      <c r="V8" s="164">
        <v>-10000</v>
      </c>
      <c r="W8" s="163"/>
      <c r="X8" s="163"/>
    </row>
    <row r="9" spans="1:24" ht="15" customHeight="1" x14ac:dyDescent="0.25">
      <c r="A9" s="109"/>
      <c r="B9" s="9"/>
      <c r="C9" s="9"/>
      <c r="D9" s="110"/>
      <c r="E9" s="3"/>
      <c r="F9" s="144"/>
      <c r="G9" s="312"/>
      <c r="H9" s="63"/>
      <c r="I9" s="5"/>
      <c r="J9" s="266"/>
      <c r="K9" s="266"/>
      <c r="L9" s="267"/>
      <c r="M9" s="267"/>
      <c r="N9" s="268"/>
      <c r="O9" s="162"/>
      <c r="P9" s="162"/>
      <c r="Q9" s="162"/>
      <c r="R9" s="261"/>
      <c r="S9" s="261"/>
      <c r="T9" s="162"/>
      <c r="U9" s="162"/>
      <c r="V9" s="164"/>
      <c r="W9" s="163"/>
      <c r="X9" s="163"/>
    </row>
    <row r="10" spans="1:24" ht="15" customHeight="1" x14ac:dyDescent="0.25">
      <c r="A10" s="109" t="s">
        <v>61</v>
      </c>
      <c r="B10" s="9">
        <v>2022</v>
      </c>
      <c r="C10" s="9" t="s">
        <v>5</v>
      </c>
      <c r="D10" s="110">
        <v>6</v>
      </c>
      <c r="E10" s="3">
        <v>9028</v>
      </c>
      <c r="F10" s="676" t="s">
        <v>63</v>
      </c>
      <c r="G10" s="312" t="s">
        <v>52</v>
      </c>
      <c r="H10" s="63">
        <v>9028</v>
      </c>
      <c r="I10" s="5"/>
      <c r="J10" s="266"/>
      <c r="K10" s="266"/>
      <c r="L10" s="267"/>
      <c r="M10" s="267">
        <v>-15000</v>
      </c>
      <c r="N10" s="268"/>
      <c r="O10" s="162"/>
      <c r="P10" s="162"/>
      <c r="Q10" s="162"/>
      <c r="R10" s="261"/>
      <c r="S10" s="261">
        <v>-20000</v>
      </c>
      <c r="T10" s="162"/>
      <c r="U10" s="162"/>
      <c r="V10" s="164"/>
      <c r="W10" s="163"/>
      <c r="X10" s="163"/>
    </row>
    <row r="11" spans="1:24" ht="15" customHeight="1" x14ac:dyDescent="0.25">
      <c r="A11" s="109"/>
      <c r="B11" s="9"/>
      <c r="C11" s="9"/>
      <c r="D11" s="110"/>
      <c r="E11" s="3"/>
      <c r="F11" s="677"/>
      <c r="G11" s="312"/>
      <c r="H11" s="63"/>
      <c r="I11" s="5"/>
      <c r="J11" s="266"/>
      <c r="K11" s="266"/>
      <c r="L11" s="267"/>
      <c r="M11" s="267"/>
      <c r="N11" s="268"/>
      <c r="O11" s="162"/>
      <c r="P11" s="162"/>
      <c r="Q11" s="162"/>
      <c r="R11" s="261"/>
      <c r="S11" s="261"/>
      <c r="T11" s="162"/>
      <c r="U11" s="162"/>
      <c r="V11" s="164"/>
      <c r="W11" s="163"/>
      <c r="X11" s="163"/>
    </row>
    <row r="12" spans="1:24" ht="15" customHeight="1" thickBot="1" x14ac:dyDescent="0.3">
      <c r="A12" s="113" t="s">
        <v>340</v>
      </c>
      <c r="B12" s="114"/>
      <c r="C12" s="114"/>
      <c r="D12" s="115"/>
      <c r="E12" s="6"/>
      <c r="F12" s="168"/>
      <c r="G12" s="313"/>
      <c r="H12" s="63"/>
      <c r="I12" s="5"/>
      <c r="J12" s="266"/>
      <c r="K12" s="266"/>
      <c r="L12" s="267"/>
      <c r="M12" s="267"/>
      <c r="N12" s="268"/>
      <c r="O12" s="162"/>
      <c r="P12" s="162"/>
      <c r="Q12" s="162"/>
      <c r="R12" s="261"/>
      <c r="S12" s="261"/>
      <c r="T12" s="162"/>
      <c r="U12" s="162"/>
      <c r="V12" s="164"/>
      <c r="W12" s="163"/>
      <c r="X12" s="163"/>
    </row>
    <row r="13" spans="1:24" ht="15" customHeight="1" thickTop="1" x14ac:dyDescent="0.25">
      <c r="A13" s="169"/>
      <c r="B13" s="140"/>
      <c r="C13" s="140"/>
      <c r="D13" s="141"/>
      <c r="E13" s="127"/>
      <c r="F13" s="142"/>
      <c r="G13" s="314"/>
      <c r="H13" s="165"/>
      <c r="I13" s="166"/>
      <c r="J13" s="270"/>
      <c r="K13" s="270"/>
      <c r="L13" s="264"/>
      <c r="M13" s="264"/>
      <c r="N13" s="265"/>
      <c r="O13" s="159"/>
      <c r="P13" s="159"/>
      <c r="Q13" s="159"/>
      <c r="R13" s="260"/>
      <c r="S13" s="260"/>
      <c r="T13" s="159"/>
      <c r="U13" s="159"/>
      <c r="V13" s="161"/>
      <c r="W13" s="160"/>
      <c r="X13" s="160"/>
    </row>
    <row r="14" spans="1:24" s="16" customFormat="1" ht="15" customHeight="1" x14ac:dyDescent="0.25">
      <c r="A14" s="52" t="s">
        <v>239</v>
      </c>
      <c r="B14" s="37"/>
      <c r="C14" s="38"/>
      <c r="D14" s="38"/>
      <c r="E14" s="38"/>
      <c r="F14" s="38"/>
      <c r="G14" s="84"/>
      <c r="H14" s="18"/>
      <c r="I14" s="13"/>
      <c r="J14" s="271"/>
      <c r="K14" s="272"/>
      <c r="L14" s="272"/>
      <c r="M14" s="271"/>
      <c r="N14" s="273"/>
      <c r="O14" s="10"/>
      <c r="P14" s="10"/>
      <c r="Q14" s="10"/>
      <c r="R14" s="57"/>
      <c r="S14" s="57"/>
      <c r="T14" s="10"/>
      <c r="U14" s="10"/>
      <c r="V14" s="24"/>
      <c r="W14" s="23"/>
      <c r="X14" s="23"/>
    </row>
    <row r="15" spans="1:24" s="16" customFormat="1" ht="15" customHeight="1" thickBot="1" x14ac:dyDescent="0.3">
      <c r="A15" s="128"/>
      <c r="B15" s="42"/>
      <c r="C15" s="43"/>
      <c r="D15" s="43"/>
      <c r="E15" s="43"/>
      <c r="F15" s="43"/>
      <c r="G15" s="132"/>
      <c r="H15" s="65"/>
      <c r="I15" s="66"/>
      <c r="J15" s="274"/>
      <c r="K15" s="275"/>
      <c r="L15" s="275"/>
      <c r="M15" s="274"/>
      <c r="N15" s="276"/>
      <c r="O15" s="59"/>
      <c r="P15" s="59"/>
      <c r="Q15" s="59"/>
      <c r="R15" s="79"/>
      <c r="S15" s="79"/>
      <c r="T15" s="59"/>
      <c r="U15" s="59"/>
      <c r="V15" s="62"/>
      <c r="W15" s="60"/>
      <c r="X15" s="60"/>
    </row>
    <row r="16" spans="1:24" s="17" customFormat="1" ht="15" customHeight="1" thickTop="1" x14ac:dyDescent="0.25">
      <c r="A16" s="54" t="s">
        <v>42</v>
      </c>
      <c r="B16" s="145"/>
      <c r="C16" s="35"/>
      <c r="D16" s="35"/>
      <c r="E16" s="35"/>
      <c r="F16" s="35"/>
      <c r="G16" s="315"/>
      <c r="H16" s="58">
        <f t="shared" ref="H16:W16" si="0">SUM(H2:H15)</f>
        <v>9028</v>
      </c>
      <c r="I16" s="35">
        <f t="shared" si="0"/>
        <v>0</v>
      </c>
      <c r="J16" s="277">
        <f t="shared" si="0"/>
        <v>0</v>
      </c>
      <c r="K16" s="277">
        <f t="shared" si="0"/>
        <v>0</v>
      </c>
      <c r="L16" s="277">
        <f t="shared" si="0"/>
        <v>-7500</v>
      </c>
      <c r="M16" s="277">
        <f t="shared" si="0"/>
        <v>-90000</v>
      </c>
      <c r="N16" s="278">
        <f t="shared" si="0"/>
        <v>-10000</v>
      </c>
      <c r="O16" s="35">
        <f t="shared" si="0"/>
        <v>0</v>
      </c>
      <c r="P16" s="35">
        <f t="shared" si="0"/>
        <v>-10000</v>
      </c>
      <c r="Q16" s="35">
        <f t="shared" si="0"/>
        <v>0</v>
      </c>
      <c r="R16" s="58">
        <f t="shared" si="0"/>
        <v>-10000</v>
      </c>
      <c r="S16" s="58">
        <f t="shared" si="0"/>
        <v>-20000</v>
      </c>
      <c r="T16" s="35">
        <f t="shared" si="0"/>
        <v>-10000</v>
      </c>
      <c r="U16" s="126">
        <f t="shared" si="0"/>
        <v>0</v>
      </c>
      <c r="V16" s="146">
        <f t="shared" si="0"/>
        <v>-10000</v>
      </c>
      <c r="W16" s="126">
        <f t="shared" si="0"/>
        <v>0</v>
      </c>
      <c r="X16" s="126">
        <f t="shared" ref="X16" si="1">SUM(X2:X15)</f>
        <v>0</v>
      </c>
    </row>
    <row r="17" spans="1:24" s="16" customFormat="1" ht="15" customHeight="1" x14ac:dyDescent="0.25">
      <c r="A17" s="51" t="s">
        <v>28</v>
      </c>
      <c r="B17" s="14"/>
      <c r="C17" s="15"/>
      <c r="D17" s="15"/>
      <c r="E17" s="15"/>
      <c r="F17" s="15"/>
      <c r="G17" s="77"/>
      <c r="H17" s="18">
        <v>0</v>
      </c>
      <c r="I17" s="13">
        <v>0</v>
      </c>
      <c r="J17" s="271">
        <v>0</v>
      </c>
      <c r="K17" s="271">
        <v>0</v>
      </c>
      <c r="L17" s="271">
        <v>-7500</v>
      </c>
      <c r="M17" s="271">
        <v>-22500</v>
      </c>
      <c r="N17" s="279">
        <v>-10000</v>
      </c>
      <c r="O17" s="13">
        <v>0</v>
      </c>
      <c r="P17" s="13">
        <v>-10000</v>
      </c>
      <c r="Q17" s="13">
        <v>0</v>
      </c>
      <c r="R17" s="18">
        <v>-10000</v>
      </c>
      <c r="S17" s="18">
        <v>-20000</v>
      </c>
      <c r="T17" s="13">
        <v>-10000</v>
      </c>
      <c r="U17" s="22">
        <v>0</v>
      </c>
      <c r="V17" s="20">
        <v>-10000</v>
      </c>
      <c r="W17" s="22">
        <v>0</v>
      </c>
      <c r="X17" s="22">
        <v>0</v>
      </c>
    </row>
    <row r="18" spans="1:24" s="16" customFormat="1" ht="15" customHeight="1" x14ac:dyDescent="0.25">
      <c r="A18" s="51" t="s">
        <v>26</v>
      </c>
      <c r="B18" s="14"/>
      <c r="C18" s="15"/>
      <c r="D18" s="15"/>
      <c r="E18" s="15"/>
      <c r="F18" s="15"/>
      <c r="G18" s="77"/>
      <c r="H18" s="18">
        <f t="shared" ref="H18:U18" si="2">SUM(H16:H17)</f>
        <v>9028</v>
      </c>
      <c r="I18" s="13">
        <f t="shared" si="2"/>
        <v>0</v>
      </c>
      <c r="J18" s="271">
        <f t="shared" si="2"/>
        <v>0</v>
      </c>
      <c r="K18" s="271">
        <f t="shared" si="2"/>
        <v>0</v>
      </c>
      <c r="L18" s="271">
        <f t="shared" si="2"/>
        <v>-15000</v>
      </c>
      <c r="M18" s="271">
        <f t="shared" si="2"/>
        <v>-112500</v>
      </c>
      <c r="N18" s="279">
        <f t="shared" si="2"/>
        <v>-20000</v>
      </c>
      <c r="O18" s="13">
        <f t="shared" si="2"/>
        <v>0</v>
      </c>
      <c r="P18" s="13">
        <f t="shared" si="2"/>
        <v>-20000</v>
      </c>
      <c r="Q18" s="13">
        <f t="shared" si="2"/>
        <v>0</v>
      </c>
      <c r="R18" s="18">
        <f t="shared" si="2"/>
        <v>-20000</v>
      </c>
      <c r="S18" s="18">
        <f t="shared" si="2"/>
        <v>-40000</v>
      </c>
      <c r="T18" s="13">
        <f t="shared" si="2"/>
        <v>-20000</v>
      </c>
      <c r="U18" s="22">
        <f t="shared" si="2"/>
        <v>0</v>
      </c>
      <c r="V18" s="20">
        <f t="shared" ref="V18:W18" si="3">SUM(V16:V17)</f>
        <v>-20000</v>
      </c>
      <c r="W18" s="22">
        <f t="shared" si="3"/>
        <v>0</v>
      </c>
      <c r="X18" s="22">
        <f t="shared" ref="X18" si="4">SUM(X16:X17)</f>
        <v>0</v>
      </c>
    </row>
    <row r="19" spans="1:24" s="17" customFormat="1" ht="15" customHeight="1" thickBot="1" x14ac:dyDescent="0.3">
      <c r="A19" s="285" t="s">
        <v>25</v>
      </c>
      <c r="B19" s="287"/>
      <c r="C19" s="286"/>
      <c r="D19" s="286"/>
      <c r="E19" s="286"/>
      <c r="F19" s="286"/>
      <c r="G19" s="316"/>
      <c r="H19" s="281">
        <f>H17</f>
        <v>0</v>
      </c>
      <c r="I19" s="282">
        <f t="shared" ref="I19:U19" si="5">I17</f>
        <v>0</v>
      </c>
      <c r="J19" s="282">
        <f t="shared" si="5"/>
        <v>0</v>
      </c>
      <c r="K19" s="282">
        <f t="shared" si="5"/>
        <v>0</v>
      </c>
      <c r="L19" s="282">
        <f t="shared" si="5"/>
        <v>-7500</v>
      </c>
      <c r="M19" s="282">
        <f t="shared" si="5"/>
        <v>-22500</v>
      </c>
      <c r="N19" s="283">
        <f t="shared" si="5"/>
        <v>-10000</v>
      </c>
      <c r="O19" s="282">
        <f t="shared" si="5"/>
        <v>0</v>
      </c>
      <c r="P19" s="282">
        <f t="shared" si="5"/>
        <v>-10000</v>
      </c>
      <c r="Q19" s="282">
        <f t="shared" si="5"/>
        <v>0</v>
      </c>
      <c r="R19" s="281">
        <f t="shared" si="5"/>
        <v>-10000</v>
      </c>
      <c r="S19" s="281">
        <f t="shared" si="5"/>
        <v>-20000</v>
      </c>
      <c r="T19" s="282">
        <f t="shared" si="5"/>
        <v>-10000</v>
      </c>
      <c r="U19" s="284">
        <f t="shared" si="5"/>
        <v>0</v>
      </c>
      <c r="V19" s="283">
        <f t="shared" ref="V19:W19" si="6">V17</f>
        <v>-10000</v>
      </c>
      <c r="W19" s="284">
        <f t="shared" si="6"/>
        <v>0</v>
      </c>
      <c r="X19" s="284">
        <f t="shared" ref="X19" si="7">X17</f>
        <v>0</v>
      </c>
    </row>
    <row r="20" spans="1:24" s="16" customFormat="1" ht="15" customHeight="1" thickTop="1" x14ac:dyDescent="0.25">
      <c r="A20" s="12"/>
      <c r="B20" s="32"/>
      <c r="G20" s="83"/>
      <c r="H20" s="17"/>
      <c r="I20" s="17"/>
      <c r="J20" s="17"/>
      <c r="K20" s="19"/>
      <c r="L20" s="19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</sheetData>
  <mergeCells count="1">
    <mergeCell ref="F10:F11"/>
  </mergeCells>
  <printOptions horizontalCentered="1"/>
  <pageMargins left="0" right="0" top="0.5" bottom="0" header="0" footer="0"/>
  <pageSetup paperSize="5" scale="61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B5F6-1647-41BE-BEB2-0E7C298E0D05}">
  <sheetPr>
    <pageSetUpPr fitToPage="1"/>
  </sheetPr>
  <dimension ref="A1:J48"/>
  <sheetViews>
    <sheetView topLeftCell="A28" workbookViewId="0">
      <selection activeCell="J30" sqref="J30:K30"/>
    </sheetView>
  </sheetViews>
  <sheetFormatPr defaultColWidth="9.140625" defaultRowHeight="15" customHeight="1" x14ac:dyDescent="0.25"/>
  <cols>
    <col min="1" max="1" width="5.42578125" style="25" customWidth="1"/>
    <col min="2" max="2" width="41.85546875" style="25" customWidth="1"/>
    <col min="3" max="3" width="11.42578125" style="30" customWidth="1"/>
    <col min="4" max="4" width="14" style="30" customWidth="1"/>
    <col min="5" max="5" width="15.7109375" style="30" customWidth="1"/>
    <col min="6" max="7" width="13.85546875" style="25" customWidth="1"/>
    <col min="8" max="8" width="17.42578125" style="25" customWidth="1"/>
    <col min="9" max="9" width="16.28515625" style="25" customWidth="1"/>
    <col min="10" max="16384" width="9.140625" style="25"/>
  </cols>
  <sheetData>
    <row r="1" spans="1:9" ht="19.899999999999999" customHeight="1" x14ac:dyDescent="0.25">
      <c r="A1" s="27" t="s">
        <v>121</v>
      </c>
      <c r="B1" s="25" t="s">
        <v>373</v>
      </c>
      <c r="C1" s="30" t="s">
        <v>0</v>
      </c>
      <c r="D1" s="30" t="s">
        <v>1</v>
      </c>
      <c r="E1" s="30" t="s">
        <v>372</v>
      </c>
    </row>
    <row r="2" spans="1:9" ht="15" customHeight="1" x14ac:dyDescent="0.25">
      <c r="A2" s="27" t="s">
        <v>88</v>
      </c>
      <c r="C2" s="100" t="s">
        <v>120</v>
      </c>
      <c r="D2" s="100"/>
      <c r="E2" s="100" t="s">
        <v>109</v>
      </c>
      <c r="F2" s="100" t="s">
        <v>149</v>
      </c>
    </row>
    <row r="3" spans="1:9" ht="15" customHeight="1" x14ac:dyDescent="0.25">
      <c r="B3" s="27" t="s">
        <v>64</v>
      </c>
      <c r="C3" s="56"/>
      <c r="D3" s="56"/>
      <c r="E3" s="56"/>
      <c r="F3" s="11"/>
      <c r="G3" s="11"/>
      <c r="H3" s="11"/>
      <c r="I3" s="11"/>
    </row>
    <row r="4" spans="1:9" ht="15" customHeight="1" x14ac:dyDescent="0.25">
      <c r="B4" s="25" t="s">
        <v>75</v>
      </c>
      <c r="C4" s="30" t="s">
        <v>95</v>
      </c>
      <c r="F4" s="11">
        <v>29922.18</v>
      </c>
      <c r="G4" s="11"/>
      <c r="H4" s="11"/>
      <c r="I4" s="11"/>
    </row>
    <row r="5" spans="1:9" ht="15" customHeight="1" x14ac:dyDescent="0.25">
      <c r="B5" s="25" t="s">
        <v>77</v>
      </c>
      <c r="C5" s="30" t="s">
        <v>95</v>
      </c>
      <c r="F5" s="11">
        <v>8033.49</v>
      </c>
      <c r="G5" s="11"/>
      <c r="H5" s="11"/>
      <c r="I5" s="11"/>
    </row>
    <row r="6" spans="1:9" ht="15" customHeight="1" x14ac:dyDescent="0.25">
      <c r="B6" s="25" t="s">
        <v>85</v>
      </c>
      <c r="C6" s="56" t="s">
        <v>96</v>
      </c>
      <c r="D6" s="56"/>
      <c r="E6" s="56" t="s">
        <v>6</v>
      </c>
      <c r="F6" s="11">
        <v>12773</v>
      </c>
      <c r="G6" s="11"/>
      <c r="H6" s="11"/>
      <c r="I6" s="11"/>
    </row>
    <row r="7" spans="1:9" ht="15" customHeight="1" x14ac:dyDescent="0.25">
      <c r="B7" s="25" t="s">
        <v>79</v>
      </c>
      <c r="C7" s="30" t="s">
        <v>95</v>
      </c>
      <c r="F7" s="11">
        <v>1086.57</v>
      </c>
      <c r="G7" s="11"/>
      <c r="H7" s="11"/>
      <c r="I7" s="11"/>
    </row>
    <row r="8" spans="1:9" ht="15" customHeight="1" x14ac:dyDescent="0.25">
      <c r="B8" s="25" t="s">
        <v>80</v>
      </c>
      <c r="C8" s="30" t="s">
        <v>95</v>
      </c>
      <c r="F8" s="11">
        <v>1754.55</v>
      </c>
      <c r="G8" s="11"/>
      <c r="H8" s="11"/>
      <c r="I8" s="11"/>
    </row>
    <row r="9" spans="1:9" ht="15" customHeight="1" x14ac:dyDescent="0.25">
      <c r="B9" s="25" t="s">
        <v>81</v>
      </c>
      <c r="C9" s="30" t="s">
        <v>95</v>
      </c>
      <c r="F9" s="11">
        <v>2984.26</v>
      </c>
      <c r="G9" s="11"/>
      <c r="H9" s="11"/>
      <c r="I9" s="11"/>
    </row>
    <row r="10" spans="1:9" ht="15" customHeight="1" x14ac:dyDescent="0.25">
      <c r="B10" s="25" t="s">
        <v>84</v>
      </c>
      <c r="C10" s="56" t="s">
        <v>96</v>
      </c>
      <c r="D10" s="56"/>
      <c r="E10" s="56" t="s">
        <v>6</v>
      </c>
      <c r="F10" s="11">
        <v>11000</v>
      </c>
      <c r="G10" s="11"/>
      <c r="H10" s="11"/>
      <c r="I10" s="11"/>
    </row>
    <row r="11" spans="1:9" ht="15" customHeight="1" x14ac:dyDescent="0.25">
      <c r="B11" s="25" t="s">
        <v>86</v>
      </c>
      <c r="C11" s="56" t="s">
        <v>96</v>
      </c>
      <c r="D11" s="56"/>
      <c r="E11" s="56" t="s">
        <v>7</v>
      </c>
      <c r="F11" s="11">
        <v>6521</v>
      </c>
      <c r="G11" s="11"/>
      <c r="H11" s="11"/>
      <c r="I11" s="11"/>
    </row>
    <row r="12" spans="1:9" ht="15" customHeight="1" x14ac:dyDescent="0.25">
      <c r="B12" s="25" t="s">
        <v>82</v>
      </c>
      <c r="C12" s="30" t="s">
        <v>95</v>
      </c>
      <c r="F12" s="11">
        <v>181.56</v>
      </c>
      <c r="G12" s="11"/>
      <c r="H12" s="11"/>
      <c r="I12" s="11"/>
    </row>
    <row r="13" spans="1:9" ht="15" customHeight="1" thickBot="1" x14ac:dyDescent="0.3">
      <c r="B13" s="25" t="s">
        <v>83</v>
      </c>
      <c r="C13" s="30" t="s">
        <v>95</v>
      </c>
      <c r="F13" s="11">
        <v>361</v>
      </c>
      <c r="G13" s="26">
        <f>SUM(F4:F13)</f>
        <v>74617.61</v>
      </c>
      <c r="H13" s="11"/>
      <c r="I13" s="11"/>
    </row>
    <row r="14" spans="1:9" ht="15" customHeight="1" x14ac:dyDescent="0.25">
      <c r="B14" s="27" t="s">
        <v>67</v>
      </c>
      <c r="C14" s="56"/>
      <c r="D14" s="56"/>
      <c r="E14" s="56"/>
      <c r="F14" s="11"/>
      <c r="G14" s="11"/>
      <c r="H14" s="11"/>
      <c r="I14" s="11"/>
    </row>
    <row r="15" spans="1:9" ht="15" customHeight="1" x14ac:dyDescent="0.25">
      <c r="B15" s="25" t="s">
        <v>68</v>
      </c>
      <c r="C15" s="56" t="s">
        <v>96</v>
      </c>
      <c r="D15" s="56"/>
      <c r="E15" s="56" t="s">
        <v>8</v>
      </c>
      <c r="F15" s="11">
        <v>79503</v>
      </c>
      <c r="G15" s="11"/>
      <c r="H15" s="11"/>
      <c r="I15" s="11"/>
    </row>
    <row r="16" spans="1:9" ht="15" customHeight="1" x14ac:dyDescent="0.25">
      <c r="B16" s="25" t="s">
        <v>69</v>
      </c>
      <c r="C16" s="30" t="s">
        <v>95</v>
      </c>
      <c r="F16" s="11">
        <v>5015.45</v>
      </c>
      <c r="G16" s="11"/>
      <c r="H16" s="11"/>
      <c r="I16" s="11"/>
    </row>
    <row r="17" spans="1:9" ht="15" customHeight="1" x14ac:dyDescent="0.25">
      <c r="B17" s="25" t="s">
        <v>73</v>
      </c>
      <c r="C17" s="30" t="s">
        <v>95</v>
      </c>
      <c r="F17" s="11">
        <v>13654.48</v>
      </c>
      <c r="G17" s="11"/>
      <c r="H17" s="11"/>
      <c r="I17" s="11"/>
    </row>
    <row r="18" spans="1:9" ht="15" customHeight="1" thickBot="1" x14ac:dyDescent="0.3">
      <c r="B18" s="25" t="s">
        <v>70</v>
      </c>
      <c r="C18" s="56" t="s">
        <v>96</v>
      </c>
      <c r="D18" s="56"/>
      <c r="E18" s="56" t="s">
        <v>8</v>
      </c>
      <c r="F18" s="11">
        <v>34359</v>
      </c>
      <c r="G18" s="26">
        <f>SUM(F15:F18)</f>
        <v>132531.93</v>
      </c>
      <c r="H18" s="11"/>
      <c r="I18" s="11"/>
    </row>
    <row r="19" spans="1:9" ht="15" customHeight="1" x14ac:dyDescent="0.25">
      <c r="B19" s="27" t="s">
        <v>71</v>
      </c>
      <c r="C19" s="56"/>
      <c r="D19" s="56"/>
      <c r="E19" s="56"/>
      <c r="F19" s="11"/>
      <c r="G19" s="11"/>
      <c r="H19" s="11"/>
      <c r="I19" s="11"/>
    </row>
    <row r="20" spans="1:9" ht="15" customHeight="1" x14ac:dyDescent="0.25">
      <c r="B20" s="25" t="s">
        <v>72</v>
      </c>
      <c r="C20" s="30" t="s">
        <v>95</v>
      </c>
      <c r="F20" s="11">
        <v>1450.6</v>
      </c>
      <c r="G20" s="11"/>
      <c r="H20" s="11"/>
      <c r="I20" s="11"/>
    </row>
    <row r="21" spans="1:9" ht="15" customHeight="1" thickBot="1" x14ac:dyDescent="0.3">
      <c r="B21" s="25" t="s">
        <v>74</v>
      </c>
      <c r="C21" s="30" t="s">
        <v>95</v>
      </c>
      <c r="F21" s="11">
        <v>5410.97</v>
      </c>
      <c r="G21" s="26">
        <f>SUM(F20:F21)</f>
        <v>6861.57</v>
      </c>
      <c r="H21" s="11"/>
      <c r="I21" s="11"/>
    </row>
    <row r="22" spans="1:9" ht="15" customHeight="1" thickBot="1" x14ac:dyDescent="0.3">
      <c r="B22" s="27" t="s">
        <v>90</v>
      </c>
      <c r="C22" s="56"/>
      <c r="D22" s="56"/>
      <c r="E22" s="56"/>
      <c r="F22" s="11"/>
      <c r="G22" s="11"/>
      <c r="H22" s="99">
        <f>SUM(G4:G21)</f>
        <v>214011.11</v>
      </c>
      <c r="I22" s="11"/>
    </row>
    <row r="23" spans="1:9" ht="15" customHeight="1" x14ac:dyDescent="0.25">
      <c r="F23" s="11"/>
      <c r="G23" s="11"/>
      <c r="H23" s="11"/>
      <c r="I23" s="11"/>
    </row>
    <row r="24" spans="1:9" ht="15" customHeight="1" x14ac:dyDescent="0.25">
      <c r="A24" s="27" t="s">
        <v>89</v>
      </c>
      <c r="F24" s="11"/>
      <c r="G24" s="11"/>
      <c r="H24" s="11"/>
      <c r="I24" s="11"/>
    </row>
    <row r="25" spans="1:9" ht="15" customHeight="1" x14ac:dyDescent="0.25">
      <c r="B25" s="27" t="s">
        <v>64</v>
      </c>
      <c r="C25" s="56"/>
      <c r="D25" s="56"/>
      <c r="E25" s="56"/>
      <c r="F25" s="11"/>
      <c r="G25" s="11"/>
      <c r="H25" s="11"/>
      <c r="I25" s="11"/>
    </row>
    <row r="26" spans="1:9" ht="15" customHeight="1" x14ac:dyDescent="0.25">
      <c r="B26" s="25" t="s">
        <v>76</v>
      </c>
      <c r="C26" s="30" t="s">
        <v>95</v>
      </c>
      <c r="F26" s="11">
        <v>80823</v>
      </c>
      <c r="G26" s="11"/>
      <c r="H26" s="11"/>
      <c r="I26" s="11"/>
    </row>
    <row r="27" spans="1:9" ht="15" customHeight="1" x14ac:dyDescent="0.25">
      <c r="B27" s="25" t="s">
        <v>99</v>
      </c>
      <c r="C27" s="56" t="s">
        <v>96</v>
      </c>
      <c r="D27" s="56"/>
      <c r="E27" s="56" t="s">
        <v>14</v>
      </c>
      <c r="F27" s="11">
        <v>17315.810000000001</v>
      </c>
      <c r="G27" s="11"/>
      <c r="H27" s="11"/>
      <c r="I27" s="11"/>
    </row>
    <row r="28" spans="1:9" ht="15" customHeight="1" thickBot="1" x14ac:dyDescent="0.3">
      <c r="B28" s="25" t="s">
        <v>78</v>
      </c>
      <c r="C28" s="56" t="s">
        <v>96</v>
      </c>
      <c r="D28" s="56"/>
      <c r="E28" s="56" t="s">
        <v>14</v>
      </c>
      <c r="F28" s="11">
        <v>138532</v>
      </c>
      <c r="G28" s="26">
        <f>SUM(F25:F28)</f>
        <v>236670.81</v>
      </c>
      <c r="I28" s="11"/>
    </row>
    <row r="29" spans="1:9" ht="15" customHeight="1" x14ac:dyDescent="0.25">
      <c r="B29" s="27" t="s">
        <v>65</v>
      </c>
      <c r="C29" s="56"/>
      <c r="D29" s="56"/>
      <c r="E29" s="56"/>
      <c r="F29" s="11"/>
      <c r="G29" s="11"/>
      <c r="H29" s="11"/>
      <c r="I29" s="11"/>
    </row>
    <row r="30" spans="1:9" ht="15" customHeight="1" thickBot="1" x14ac:dyDescent="0.3">
      <c r="B30" s="25" t="s">
        <v>66</v>
      </c>
      <c r="C30" s="30" t="s">
        <v>95</v>
      </c>
      <c r="F30" s="11">
        <v>17711.080000000002</v>
      </c>
      <c r="G30" s="26">
        <f>F30</f>
        <v>17711.080000000002</v>
      </c>
      <c r="I30" s="11"/>
    </row>
    <row r="31" spans="1:9" ht="15" customHeight="1" thickBot="1" x14ac:dyDescent="0.3">
      <c r="B31" s="27" t="s">
        <v>91</v>
      </c>
      <c r="C31" s="56"/>
      <c r="D31" s="56"/>
      <c r="E31" s="56"/>
      <c r="F31" s="11"/>
      <c r="G31" s="11"/>
      <c r="H31" s="99">
        <f>SUM(G25:G30)</f>
        <v>254381.89</v>
      </c>
      <c r="I31" s="11"/>
    </row>
    <row r="32" spans="1:9" ht="15" customHeight="1" thickBot="1" x14ac:dyDescent="0.3">
      <c r="B32" s="27" t="s">
        <v>92</v>
      </c>
      <c r="C32" s="56"/>
      <c r="D32" s="56"/>
      <c r="E32" s="56"/>
      <c r="F32" s="11"/>
      <c r="G32" s="28"/>
      <c r="H32" s="29">
        <f>SUM(H4:H31)</f>
        <v>468393</v>
      </c>
      <c r="I32" s="11"/>
    </row>
    <row r="33" spans="1:10" ht="15" customHeight="1" thickTop="1" x14ac:dyDescent="0.25">
      <c r="B33" s="27"/>
      <c r="C33" s="56"/>
      <c r="D33" s="56"/>
      <c r="E33" s="56"/>
      <c r="F33" s="11"/>
      <c r="G33" s="28"/>
      <c r="H33" s="28"/>
      <c r="I33" s="11"/>
    </row>
    <row r="34" spans="1:10" ht="15" customHeight="1" x14ac:dyDescent="0.25">
      <c r="A34" s="27" t="s">
        <v>89</v>
      </c>
      <c r="F34" s="11"/>
      <c r="G34" s="11"/>
      <c r="H34" s="11"/>
      <c r="I34" s="11"/>
    </row>
    <row r="35" spans="1:10" ht="15" customHeight="1" x14ac:dyDescent="0.25">
      <c r="B35" s="27" t="s">
        <v>87</v>
      </c>
      <c r="C35" s="56"/>
      <c r="D35" s="56"/>
      <c r="E35" s="56"/>
      <c r="F35" s="11"/>
      <c r="G35" s="11"/>
      <c r="H35" s="11"/>
      <c r="I35" s="11"/>
    </row>
    <row r="36" spans="1:10" ht="15" customHeight="1" x14ac:dyDescent="0.25">
      <c r="B36" s="25" t="s">
        <v>57</v>
      </c>
      <c r="C36" s="56" t="s">
        <v>96</v>
      </c>
      <c r="D36" s="56"/>
      <c r="E36" s="56" t="s">
        <v>7</v>
      </c>
      <c r="F36" s="11">
        <v>12663</v>
      </c>
      <c r="G36" s="11"/>
      <c r="I36" s="11"/>
    </row>
    <row r="37" spans="1:10" ht="15" customHeight="1" x14ac:dyDescent="0.25">
      <c r="B37" s="25" t="s">
        <v>97</v>
      </c>
      <c r="C37" s="56" t="s">
        <v>96</v>
      </c>
      <c r="D37" s="56"/>
      <c r="E37" s="56" t="s">
        <v>8</v>
      </c>
      <c r="F37" s="11">
        <v>74407.429999999993</v>
      </c>
      <c r="G37" s="11"/>
      <c r="I37" s="11"/>
    </row>
    <row r="38" spans="1:10" ht="15" customHeight="1" x14ac:dyDescent="0.25">
      <c r="B38" s="25" t="s">
        <v>98</v>
      </c>
      <c r="C38" s="56" t="s">
        <v>96</v>
      </c>
      <c r="D38" s="56"/>
      <c r="E38" s="56" t="s">
        <v>9</v>
      </c>
      <c r="F38" s="11">
        <v>0</v>
      </c>
      <c r="G38" s="11"/>
      <c r="I38" s="11"/>
    </row>
    <row r="39" spans="1:10" ht="15" customHeight="1" x14ac:dyDescent="0.25">
      <c r="B39" s="25" t="s">
        <v>99</v>
      </c>
      <c r="C39" s="56" t="s">
        <v>96</v>
      </c>
      <c r="D39" s="56"/>
      <c r="E39" s="56" t="s">
        <v>14</v>
      </c>
      <c r="F39" s="11">
        <v>34631.61</v>
      </c>
      <c r="G39" s="11"/>
      <c r="H39" s="11"/>
      <c r="I39" s="11"/>
    </row>
    <row r="40" spans="1:10" ht="15" customHeight="1" x14ac:dyDescent="0.25">
      <c r="B40" s="25" t="s">
        <v>100</v>
      </c>
      <c r="C40" s="56" t="s">
        <v>96</v>
      </c>
      <c r="D40" s="56"/>
      <c r="E40" s="56" t="s">
        <v>14</v>
      </c>
      <c r="F40" s="11">
        <v>150076.82</v>
      </c>
      <c r="G40" s="11"/>
      <c r="H40" s="11"/>
      <c r="I40" s="11"/>
    </row>
    <row r="41" spans="1:10" ht="15" customHeight="1" x14ac:dyDescent="0.25">
      <c r="B41" s="25" t="s">
        <v>101</v>
      </c>
      <c r="C41" s="56" t="s">
        <v>96</v>
      </c>
      <c r="D41" s="56"/>
      <c r="E41" s="56" t="s">
        <v>103</v>
      </c>
      <c r="F41" s="11">
        <v>0</v>
      </c>
      <c r="G41" s="11"/>
      <c r="H41" s="11"/>
      <c r="I41" s="11"/>
    </row>
    <row r="42" spans="1:10" ht="15" customHeight="1" x14ac:dyDescent="0.25">
      <c r="B42" s="25" t="s">
        <v>107</v>
      </c>
      <c r="C42" s="56" t="s">
        <v>96</v>
      </c>
      <c r="D42" s="56"/>
      <c r="E42" s="56" t="s">
        <v>104</v>
      </c>
      <c r="F42" s="11">
        <v>0</v>
      </c>
      <c r="G42" s="11"/>
      <c r="H42" s="11"/>
      <c r="I42" s="11"/>
    </row>
    <row r="43" spans="1:10" ht="15" customHeight="1" x14ac:dyDescent="0.25">
      <c r="B43" s="25" t="s">
        <v>108</v>
      </c>
      <c r="C43" s="56" t="s">
        <v>96</v>
      </c>
      <c r="D43" s="56"/>
      <c r="E43" s="56" t="s">
        <v>105</v>
      </c>
      <c r="F43" s="11">
        <v>0</v>
      </c>
      <c r="G43" s="11"/>
      <c r="H43" s="11"/>
      <c r="I43" s="11"/>
    </row>
    <row r="44" spans="1:10" ht="15" customHeight="1" x14ac:dyDescent="0.25">
      <c r="B44" s="25" t="s">
        <v>102</v>
      </c>
      <c r="C44" s="56" t="s">
        <v>96</v>
      </c>
      <c r="D44" s="56"/>
      <c r="E44" s="56" t="s">
        <v>106</v>
      </c>
      <c r="F44" s="11">
        <v>0</v>
      </c>
      <c r="G44" s="11"/>
      <c r="H44" s="11"/>
      <c r="I44" s="11"/>
    </row>
    <row r="45" spans="1:10" ht="15" customHeight="1" thickBot="1" x14ac:dyDescent="0.3">
      <c r="F45" s="11"/>
      <c r="G45" s="26">
        <f>SUM(F36:F44)</f>
        <v>271778.86</v>
      </c>
      <c r="H45" s="11"/>
      <c r="I45" s="11"/>
    </row>
    <row r="46" spans="1:10" ht="15" customHeight="1" thickBot="1" x14ac:dyDescent="0.3">
      <c r="B46" s="27" t="s">
        <v>94</v>
      </c>
      <c r="C46" s="56"/>
      <c r="D46" s="56"/>
      <c r="E46" s="56"/>
      <c r="F46" s="11"/>
      <c r="G46" s="28"/>
      <c r="H46" s="29">
        <f>G45</f>
        <v>271778.86</v>
      </c>
      <c r="I46" s="11"/>
    </row>
    <row r="47" spans="1:10" ht="15" customHeight="1" thickTop="1" thickBot="1" x14ac:dyDescent="0.3">
      <c r="B47" s="27" t="s">
        <v>93</v>
      </c>
      <c r="C47" s="56"/>
      <c r="D47" s="56"/>
      <c r="E47" s="56"/>
      <c r="F47" s="11"/>
      <c r="G47" s="11"/>
      <c r="H47" s="29">
        <f>SUM(H32+H46)</f>
        <v>740171.86</v>
      </c>
      <c r="I47" s="11"/>
      <c r="J47" s="11"/>
    </row>
    <row r="48" spans="1:10" ht="15" customHeight="1" thickTop="1" x14ac:dyDescent="0.25"/>
  </sheetData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1B73-A836-4F92-942A-16759CCCAE41}">
  <sheetPr>
    <pageSetUpPr fitToPage="1"/>
  </sheetPr>
  <dimension ref="A1:Y41"/>
  <sheetViews>
    <sheetView zoomScaleNormal="100" workbookViewId="0">
      <pane xSplit="1" ySplit="1" topLeftCell="B11" activePane="bottomRight" state="frozen"/>
      <selection activeCell="A7" sqref="A7"/>
      <selection pane="topRight" activeCell="A7" sqref="A7"/>
      <selection pane="bottomLeft" activeCell="A7" sqref="A7"/>
      <selection pane="bottomRight" sqref="A1:XFD1048576"/>
    </sheetView>
  </sheetViews>
  <sheetFormatPr defaultColWidth="9.140625" defaultRowHeight="15" customHeight="1" x14ac:dyDescent="0.2"/>
  <cols>
    <col min="1" max="1" width="55.28515625" style="116" customWidth="1"/>
    <col min="2" max="2" width="11.85546875" style="209" customWidth="1"/>
    <col min="3" max="3" width="11.42578125" style="116" customWidth="1"/>
    <col min="4" max="4" width="13.42578125" style="116" customWidth="1"/>
    <col min="5" max="5" width="15.7109375" style="116" customWidth="1"/>
    <col min="6" max="6" width="23.140625" style="116" customWidth="1"/>
    <col min="7" max="7" width="13.85546875" style="209" customWidth="1"/>
    <col min="8" max="8" width="15" style="116" customWidth="1"/>
    <col min="9" max="9" width="14.7109375" style="116" customWidth="1"/>
    <col min="10" max="10" width="11.7109375" style="116" customWidth="1"/>
    <col min="11" max="11" width="15.140625" style="116" customWidth="1"/>
    <col min="12" max="12" width="15.5703125" style="116" customWidth="1"/>
    <col min="13" max="13" width="16.7109375" style="116" customWidth="1"/>
    <col min="14" max="14" width="16" style="116" customWidth="1"/>
    <col min="15" max="15" width="14.7109375" style="116" customWidth="1"/>
    <col min="16" max="16" width="14" style="116" customWidth="1"/>
    <col min="17" max="17" width="13.5703125" style="116" customWidth="1"/>
    <col min="18" max="18" width="14" style="116" customWidth="1"/>
    <col min="19" max="19" width="14.42578125" style="116" customWidth="1"/>
    <col min="20" max="20" width="15.28515625" style="116" customWidth="1"/>
    <col min="21" max="21" width="14.85546875" style="116" customWidth="1"/>
    <col min="22" max="25" width="13.7109375" style="116" customWidth="1"/>
    <col min="26" max="16384" width="9.140625" style="116"/>
  </cols>
  <sheetData>
    <row r="1" spans="1:25" s="81" customFormat="1" ht="49.9" customHeight="1" thickTop="1" thickBot="1" x14ac:dyDescent="0.3">
      <c r="A1" s="639" t="s">
        <v>397</v>
      </c>
      <c r="B1" s="294" t="s">
        <v>389</v>
      </c>
      <c r="C1" s="294" t="s">
        <v>0</v>
      </c>
      <c r="D1" s="294" t="s">
        <v>1</v>
      </c>
      <c r="E1" s="292" t="s">
        <v>3</v>
      </c>
      <c r="F1" s="101" t="s">
        <v>2</v>
      </c>
      <c r="G1" s="295" t="s">
        <v>148</v>
      </c>
      <c r="H1" s="117" t="s">
        <v>110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333</v>
      </c>
      <c r="Y1" s="101" t="s">
        <v>334</v>
      </c>
    </row>
    <row r="2" spans="1:25" s="19" customFormat="1" ht="15" customHeight="1" thickTop="1" x14ac:dyDescent="0.25">
      <c r="A2" s="379" t="s">
        <v>398</v>
      </c>
      <c r="B2" s="378"/>
      <c r="C2" s="466"/>
      <c r="D2" s="466"/>
      <c r="E2" s="308"/>
      <c r="F2" s="309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377"/>
    </row>
    <row r="3" spans="1:25" s="12" customFormat="1" ht="15" customHeight="1" x14ac:dyDescent="0.2">
      <c r="A3" s="446" t="s">
        <v>367</v>
      </c>
      <c r="B3" s="445"/>
      <c r="C3" s="451"/>
      <c r="D3" s="451"/>
      <c r="E3" s="467"/>
      <c r="F3" s="468"/>
      <c r="G3" s="243" t="s">
        <v>388</v>
      </c>
      <c r="H3" s="310"/>
      <c r="I3" s="310">
        <v>-20000</v>
      </c>
      <c r="J3" s="310">
        <v>-20000</v>
      </c>
      <c r="K3" s="310">
        <v>-20000</v>
      </c>
      <c r="L3" s="310">
        <v>-20000</v>
      </c>
      <c r="M3" s="310">
        <v>-20000</v>
      </c>
      <c r="N3" s="310">
        <v>-20000</v>
      </c>
      <c r="O3" s="310">
        <v>-20000</v>
      </c>
      <c r="P3" s="310">
        <v>-20000</v>
      </c>
      <c r="Q3" s="310">
        <v>-20000</v>
      </c>
      <c r="R3" s="310">
        <v>-20000</v>
      </c>
      <c r="S3" s="310">
        <v>-20000</v>
      </c>
      <c r="T3" s="310">
        <v>-20000</v>
      </c>
      <c r="U3" s="310">
        <v>-20000</v>
      </c>
      <c r="V3" s="310">
        <v>-20000</v>
      </c>
      <c r="W3" s="310">
        <v>-20000</v>
      </c>
      <c r="X3" s="310">
        <v>-20000</v>
      </c>
      <c r="Y3" s="469">
        <v>-20000</v>
      </c>
    </row>
    <row r="4" spans="1:25" s="12" customFormat="1" ht="15" customHeight="1" x14ac:dyDescent="0.2">
      <c r="A4" s="446"/>
      <c r="B4" s="445"/>
      <c r="C4" s="451"/>
      <c r="D4" s="451"/>
      <c r="E4" s="467"/>
      <c r="F4" s="468"/>
      <c r="G4" s="243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469"/>
    </row>
    <row r="5" spans="1:25" s="12" customFormat="1" ht="15" customHeight="1" x14ac:dyDescent="0.2">
      <c r="A5" s="446" t="s">
        <v>143</v>
      </c>
      <c r="B5" s="445"/>
      <c r="C5" s="451"/>
      <c r="D5" s="451"/>
      <c r="E5" s="467"/>
      <c r="F5" s="468"/>
      <c r="G5" s="243" t="s">
        <v>388</v>
      </c>
      <c r="H5" s="310"/>
      <c r="I5" s="310">
        <v>-10279</v>
      </c>
      <c r="J5" s="310">
        <v>-7000</v>
      </c>
      <c r="K5" s="310">
        <v>-7000</v>
      </c>
      <c r="L5" s="310">
        <v>-7000</v>
      </c>
      <c r="M5" s="310">
        <v>-7000</v>
      </c>
      <c r="N5" s="310">
        <v>-7000</v>
      </c>
      <c r="O5" s="310">
        <v>-7000</v>
      </c>
      <c r="P5" s="310">
        <v>-7000</v>
      </c>
      <c r="Q5" s="310">
        <v>-7000</v>
      </c>
      <c r="R5" s="310">
        <v>-7000</v>
      </c>
      <c r="S5" s="310">
        <v>-7000</v>
      </c>
      <c r="T5" s="310">
        <v>-7000</v>
      </c>
      <c r="U5" s="310">
        <v>-7000</v>
      </c>
      <c r="V5" s="310">
        <v>-7000</v>
      </c>
      <c r="W5" s="310">
        <v>-7000</v>
      </c>
      <c r="X5" s="310">
        <v>-7000</v>
      </c>
      <c r="Y5" s="469">
        <v>-7000</v>
      </c>
    </row>
    <row r="6" spans="1:25" s="12" customFormat="1" ht="15" customHeight="1" x14ac:dyDescent="0.2">
      <c r="A6" s="446"/>
      <c r="B6" s="445"/>
      <c r="C6" s="451"/>
      <c r="D6" s="451"/>
      <c r="E6" s="467"/>
      <c r="F6" s="468"/>
      <c r="G6" s="243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469"/>
    </row>
    <row r="7" spans="1:25" s="12" customFormat="1" ht="15" customHeight="1" x14ac:dyDescent="0.2">
      <c r="A7" s="446" t="s">
        <v>144</v>
      </c>
      <c r="B7" s="445"/>
      <c r="C7" s="451"/>
      <c r="D7" s="451"/>
      <c r="E7" s="470"/>
      <c r="F7" s="468"/>
      <c r="G7" s="243" t="s">
        <v>388</v>
      </c>
      <c r="H7" s="310"/>
      <c r="I7" s="310">
        <v>-25000</v>
      </c>
      <c r="J7" s="310">
        <v>-25000</v>
      </c>
      <c r="K7" s="310">
        <v>-25000</v>
      </c>
      <c r="L7" s="310">
        <v>-25000</v>
      </c>
      <c r="M7" s="310">
        <v>-25000</v>
      </c>
      <c r="N7" s="310">
        <v>-25000</v>
      </c>
      <c r="O7" s="310">
        <v>-25000</v>
      </c>
      <c r="P7" s="310">
        <v>-25000</v>
      </c>
      <c r="Q7" s="310">
        <v>-25000</v>
      </c>
      <c r="R7" s="310">
        <v>-25000</v>
      </c>
      <c r="S7" s="310">
        <v>-25000</v>
      </c>
      <c r="T7" s="310">
        <v>-25000</v>
      </c>
      <c r="U7" s="310">
        <v>-25000</v>
      </c>
      <c r="V7" s="310">
        <v>-25000</v>
      </c>
      <c r="W7" s="310">
        <v>-25000</v>
      </c>
      <c r="X7" s="310">
        <v>-25000</v>
      </c>
      <c r="Y7" s="469">
        <v>-25000</v>
      </c>
    </row>
    <row r="8" spans="1:25" s="12" customFormat="1" ht="15" customHeight="1" x14ac:dyDescent="0.2">
      <c r="A8" s="446"/>
      <c r="B8" s="445"/>
      <c r="C8" s="451"/>
      <c r="D8" s="451"/>
      <c r="E8" s="467"/>
      <c r="F8" s="468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151"/>
      <c r="S8" s="243"/>
      <c r="T8" s="151"/>
      <c r="U8" s="151"/>
      <c r="V8" s="151"/>
      <c r="W8" s="151"/>
      <c r="X8" s="151"/>
      <c r="Y8" s="154"/>
    </row>
    <row r="9" spans="1:25" s="12" customFormat="1" ht="15" customHeight="1" x14ac:dyDescent="0.2">
      <c r="A9" s="446" t="s">
        <v>380</v>
      </c>
      <c r="B9" s="445"/>
      <c r="C9" s="310"/>
      <c r="D9" s="310"/>
      <c r="E9" s="467"/>
      <c r="F9" s="468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151"/>
      <c r="R9" s="243"/>
      <c r="S9" s="151"/>
      <c r="T9" s="151"/>
      <c r="U9" s="151"/>
      <c r="V9" s="151"/>
      <c r="W9" s="151"/>
      <c r="X9" s="151"/>
      <c r="Y9" s="154"/>
    </row>
    <row r="10" spans="1:25" s="12" customFormat="1" ht="15" customHeight="1" thickBot="1" x14ac:dyDescent="0.25">
      <c r="A10" s="452"/>
      <c r="B10" s="453"/>
      <c r="C10" s="456"/>
      <c r="D10" s="456"/>
      <c r="E10" s="447"/>
      <c r="F10" s="455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448"/>
      <c r="R10" s="244"/>
      <c r="S10" s="448"/>
      <c r="T10" s="448"/>
      <c r="U10" s="448"/>
      <c r="V10" s="448"/>
      <c r="W10" s="448"/>
      <c r="X10" s="448"/>
      <c r="Y10" s="449"/>
    </row>
    <row r="11" spans="1:25" s="19" customFormat="1" ht="15" customHeight="1" thickTop="1" thickBot="1" x14ac:dyDescent="0.3">
      <c r="A11" s="506" t="s">
        <v>422</v>
      </c>
      <c r="B11" s="507"/>
      <c r="C11" s="508"/>
      <c r="D11" s="508"/>
      <c r="E11" s="509"/>
      <c r="F11" s="510"/>
      <c r="G11" s="511"/>
      <c r="H11" s="511"/>
      <c r="I11" s="511">
        <f t="shared" ref="I11:Y11" si="0">SUM(I3:I10)</f>
        <v>-55279</v>
      </c>
      <c r="J11" s="511">
        <f t="shared" si="0"/>
        <v>-52000</v>
      </c>
      <c r="K11" s="511">
        <f t="shared" si="0"/>
        <v>-52000</v>
      </c>
      <c r="L11" s="511">
        <f t="shared" si="0"/>
        <v>-52000</v>
      </c>
      <c r="M11" s="511">
        <f t="shared" si="0"/>
        <v>-52000</v>
      </c>
      <c r="N11" s="511">
        <f t="shared" si="0"/>
        <v>-52000</v>
      </c>
      <c r="O11" s="511">
        <f t="shared" si="0"/>
        <v>-52000</v>
      </c>
      <c r="P11" s="511">
        <f t="shared" si="0"/>
        <v>-52000</v>
      </c>
      <c r="Q11" s="511">
        <f t="shared" si="0"/>
        <v>-52000</v>
      </c>
      <c r="R11" s="511">
        <f t="shared" si="0"/>
        <v>-52000</v>
      </c>
      <c r="S11" s="511">
        <f t="shared" si="0"/>
        <v>-52000</v>
      </c>
      <c r="T11" s="511">
        <f t="shared" si="0"/>
        <v>-52000</v>
      </c>
      <c r="U11" s="511">
        <f t="shared" si="0"/>
        <v>-52000</v>
      </c>
      <c r="V11" s="511">
        <f t="shared" si="0"/>
        <v>-52000</v>
      </c>
      <c r="W11" s="511">
        <f t="shared" si="0"/>
        <v>-52000</v>
      </c>
      <c r="X11" s="511">
        <f t="shared" si="0"/>
        <v>-52000</v>
      </c>
      <c r="Y11" s="512">
        <f t="shared" si="0"/>
        <v>-52000</v>
      </c>
    </row>
    <row r="12" spans="1:25" s="12" customFormat="1" ht="15" customHeight="1" thickTop="1" x14ac:dyDescent="0.2">
      <c r="A12" s="472"/>
      <c r="B12" s="473"/>
      <c r="C12" s="474"/>
      <c r="D12" s="474"/>
      <c r="E12" s="475"/>
      <c r="F12" s="476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8"/>
      <c r="R12" s="477"/>
      <c r="S12" s="478"/>
      <c r="T12" s="478"/>
      <c r="U12" s="478"/>
      <c r="V12" s="478"/>
      <c r="W12" s="478"/>
      <c r="X12" s="478"/>
      <c r="Y12" s="479"/>
    </row>
    <row r="13" spans="1:25" s="19" customFormat="1" ht="15" customHeight="1" x14ac:dyDescent="0.25">
      <c r="A13" s="379" t="s">
        <v>368</v>
      </c>
      <c r="B13" s="378"/>
      <c r="C13" s="118"/>
      <c r="D13" s="118"/>
      <c r="E13" s="308"/>
      <c r="F13" s="30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0"/>
      <c r="R13" s="119"/>
      <c r="S13" s="10"/>
      <c r="T13" s="10"/>
      <c r="U13" s="10"/>
      <c r="V13" s="10"/>
      <c r="W13" s="10"/>
      <c r="X13" s="10"/>
      <c r="Y13" s="23"/>
    </row>
    <row r="14" spans="1:25" s="12" customFormat="1" ht="15" customHeight="1" x14ac:dyDescent="0.2">
      <c r="A14" s="446"/>
      <c r="B14" s="445"/>
      <c r="C14" s="310"/>
      <c r="D14" s="310"/>
      <c r="E14" s="467"/>
      <c r="F14" s="468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151"/>
      <c r="R14" s="243"/>
      <c r="S14" s="151"/>
      <c r="T14" s="151"/>
      <c r="U14" s="151"/>
      <c r="V14" s="151"/>
      <c r="W14" s="151"/>
      <c r="X14" s="151"/>
      <c r="Y14" s="154"/>
    </row>
    <row r="15" spans="1:25" s="12" customFormat="1" ht="15" customHeight="1" x14ac:dyDescent="0.2">
      <c r="A15" s="446" t="s">
        <v>399</v>
      </c>
      <c r="B15" s="471"/>
      <c r="C15" s="445"/>
      <c r="D15" s="445"/>
      <c r="E15" s="467"/>
      <c r="F15" s="468"/>
      <c r="G15" s="243" t="s">
        <v>388</v>
      </c>
      <c r="H15" s="243"/>
      <c r="I15" s="243"/>
      <c r="J15" s="243"/>
      <c r="K15" s="243">
        <v>-25000</v>
      </c>
      <c r="L15" s="243"/>
      <c r="M15" s="243"/>
      <c r="N15" s="243"/>
      <c r="O15" s="243"/>
      <c r="P15" s="243"/>
      <c r="Q15" s="151"/>
      <c r="R15" s="243"/>
      <c r="S15" s="151"/>
      <c r="T15" s="151"/>
      <c r="U15" s="151"/>
      <c r="V15" s="151"/>
      <c r="W15" s="151"/>
      <c r="X15" s="151"/>
      <c r="Y15" s="154"/>
    </row>
    <row r="16" spans="1:25" s="12" customFormat="1" ht="15" customHeight="1" x14ac:dyDescent="0.2">
      <c r="A16" s="446"/>
      <c r="B16" s="471"/>
      <c r="C16" s="445"/>
      <c r="D16" s="445"/>
      <c r="E16" s="467"/>
      <c r="F16" s="468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151"/>
      <c r="R16" s="243"/>
      <c r="S16" s="151"/>
      <c r="T16" s="151"/>
      <c r="U16" s="151"/>
      <c r="V16" s="151"/>
      <c r="W16" s="151"/>
      <c r="X16" s="151"/>
      <c r="Y16" s="154"/>
    </row>
    <row r="17" spans="1:25" s="12" customFormat="1" ht="15" customHeight="1" x14ac:dyDescent="0.2">
      <c r="A17" s="446" t="s">
        <v>400</v>
      </c>
      <c r="B17" s="471"/>
      <c r="C17" s="445"/>
      <c r="D17" s="445"/>
      <c r="E17" s="467"/>
      <c r="F17" s="468"/>
      <c r="G17" s="243" t="s">
        <v>388</v>
      </c>
      <c r="H17" s="243"/>
      <c r="I17" s="243"/>
      <c r="J17" s="243"/>
      <c r="K17" s="243"/>
      <c r="L17" s="243"/>
      <c r="M17" s="243"/>
      <c r="N17" s="243">
        <v>-225000</v>
      </c>
      <c r="O17" s="243"/>
      <c r="P17" s="243"/>
      <c r="Q17" s="151"/>
      <c r="R17" s="243"/>
      <c r="S17" s="151"/>
      <c r="T17" s="151"/>
      <c r="U17" s="151"/>
      <c r="V17" s="151"/>
      <c r="W17" s="151"/>
      <c r="X17" s="151"/>
      <c r="Y17" s="154"/>
    </row>
    <row r="18" spans="1:25" s="12" customFormat="1" ht="15" customHeight="1" x14ac:dyDescent="0.2">
      <c r="A18" s="446"/>
      <c r="B18" s="471"/>
      <c r="C18" s="445"/>
      <c r="D18" s="445"/>
      <c r="E18" s="467"/>
      <c r="F18" s="468"/>
      <c r="G18" s="243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151"/>
      <c r="Y18" s="154"/>
    </row>
    <row r="19" spans="1:25" s="12" customFormat="1" ht="15" customHeight="1" x14ac:dyDescent="0.2">
      <c r="A19" s="446" t="s">
        <v>401</v>
      </c>
      <c r="B19" s="471"/>
      <c r="C19" s="445"/>
      <c r="D19" s="445"/>
      <c r="E19" s="467"/>
      <c r="F19" s="468"/>
      <c r="G19" s="243" t="s">
        <v>388</v>
      </c>
      <c r="H19" s="310"/>
      <c r="I19" s="310"/>
      <c r="J19" s="310"/>
      <c r="K19" s="310"/>
      <c r="L19" s="310"/>
      <c r="M19" s="310"/>
      <c r="N19" s="310"/>
      <c r="O19" s="310">
        <v>-60000</v>
      </c>
      <c r="P19" s="310"/>
      <c r="Q19" s="310"/>
      <c r="R19" s="310"/>
      <c r="S19" s="310"/>
      <c r="T19" s="310"/>
      <c r="U19" s="310"/>
      <c r="V19" s="310"/>
      <c r="W19" s="310"/>
      <c r="X19" s="151"/>
      <c r="Y19" s="154"/>
    </row>
    <row r="20" spans="1:25" s="12" customFormat="1" ht="15" customHeight="1" x14ac:dyDescent="0.2">
      <c r="A20" s="446"/>
      <c r="B20" s="471"/>
      <c r="C20" s="445"/>
      <c r="D20" s="445"/>
      <c r="E20" s="467"/>
      <c r="F20" s="468"/>
      <c r="G20" s="243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151"/>
      <c r="Y20" s="154"/>
    </row>
    <row r="21" spans="1:25" s="12" customFormat="1" ht="15" customHeight="1" x14ac:dyDescent="0.2">
      <c r="A21" s="446" t="s">
        <v>402</v>
      </c>
      <c r="B21" s="471"/>
      <c r="C21" s="445"/>
      <c r="D21" s="445"/>
      <c r="E21" s="467"/>
      <c r="F21" s="468"/>
      <c r="G21" s="243" t="s">
        <v>388</v>
      </c>
      <c r="H21" s="310"/>
      <c r="I21" s="310"/>
      <c r="J21" s="310"/>
      <c r="K21" s="310"/>
      <c r="L21" s="310"/>
      <c r="M21" s="310">
        <v>-50000</v>
      </c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151"/>
      <c r="Y21" s="154"/>
    </row>
    <row r="22" spans="1:25" s="12" customFormat="1" ht="15" customHeight="1" x14ac:dyDescent="0.2">
      <c r="A22" s="446"/>
      <c r="B22" s="471"/>
      <c r="C22" s="445"/>
      <c r="D22" s="445"/>
      <c r="E22" s="467"/>
      <c r="F22" s="468"/>
      <c r="G22" s="243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151"/>
      <c r="Y22" s="154"/>
    </row>
    <row r="23" spans="1:25" s="12" customFormat="1" ht="15" customHeight="1" x14ac:dyDescent="0.2">
      <c r="A23" s="446" t="s">
        <v>403</v>
      </c>
      <c r="B23" s="471"/>
      <c r="C23" s="445"/>
      <c r="D23" s="445"/>
      <c r="E23" s="467"/>
      <c r="F23" s="468"/>
      <c r="G23" s="243" t="s">
        <v>388</v>
      </c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151"/>
      <c r="Y23" s="154"/>
    </row>
    <row r="24" spans="1:25" s="12" customFormat="1" ht="15" customHeight="1" thickBot="1" x14ac:dyDescent="0.25">
      <c r="A24" s="452"/>
      <c r="B24" s="454"/>
      <c r="C24" s="453"/>
      <c r="D24" s="453"/>
      <c r="E24" s="447"/>
      <c r="F24" s="455"/>
      <c r="G24" s="244"/>
      <c r="H24" s="456"/>
      <c r="I24" s="456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48"/>
      <c r="Y24" s="449"/>
    </row>
    <row r="25" spans="1:25" s="19" customFormat="1" ht="15" customHeight="1" thickTop="1" thickBot="1" x14ac:dyDescent="0.3">
      <c r="A25" s="506" t="s">
        <v>369</v>
      </c>
      <c r="B25" s="513"/>
      <c r="C25" s="507"/>
      <c r="D25" s="507"/>
      <c r="E25" s="509"/>
      <c r="F25" s="510"/>
      <c r="G25" s="511"/>
      <c r="H25" s="508"/>
      <c r="I25" s="508">
        <f>SUM(I14:I24)</f>
        <v>0</v>
      </c>
      <c r="J25" s="508">
        <f t="shared" ref="J25:Y25" si="1">SUM(J14:J24)</f>
        <v>0</v>
      </c>
      <c r="K25" s="508">
        <f t="shared" si="1"/>
        <v>-25000</v>
      </c>
      <c r="L25" s="508">
        <f t="shared" si="1"/>
        <v>0</v>
      </c>
      <c r="M25" s="508">
        <f t="shared" si="1"/>
        <v>-50000</v>
      </c>
      <c r="N25" s="508">
        <f t="shared" si="1"/>
        <v>-225000</v>
      </c>
      <c r="O25" s="508">
        <f t="shared" si="1"/>
        <v>-60000</v>
      </c>
      <c r="P25" s="508">
        <f t="shared" si="1"/>
        <v>0</v>
      </c>
      <c r="Q25" s="508">
        <f t="shared" si="1"/>
        <v>0</v>
      </c>
      <c r="R25" s="508">
        <f t="shared" si="1"/>
        <v>0</v>
      </c>
      <c r="S25" s="508">
        <f t="shared" si="1"/>
        <v>0</v>
      </c>
      <c r="T25" s="508">
        <f t="shared" si="1"/>
        <v>0</v>
      </c>
      <c r="U25" s="508">
        <f t="shared" si="1"/>
        <v>0</v>
      </c>
      <c r="V25" s="508">
        <f t="shared" si="1"/>
        <v>0</v>
      </c>
      <c r="W25" s="508">
        <f t="shared" si="1"/>
        <v>0</v>
      </c>
      <c r="X25" s="508">
        <f t="shared" si="1"/>
        <v>0</v>
      </c>
      <c r="Y25" s="514">
        <f t="shared" si="1"/>
        <v>0</v>
      </c>
    </row>
    <row r="26" spans="1:25" s="12" customFormat="1" ht="15" customHeight="1" thickTop="1" thickBot="1" x14ac:dyDescent="0.25">
      <c r="A26" s="457"/>
      <c r="B26" s="458"/>
      <c r="C26" s="460"/>
      <c r="D26" s="460"/>
      <c r="E26" s="450"/>
      <c r="F26" s="459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4"/>
      <c r="R26" s="461"/>
      <c r="S26" s="464"/>
      <c r="T26" s="464"/>
      <c r="U26" s="464"/>
      <c r="V26" s="464"/>
      <c r="W26" s="464"/>
      <c r="X26" s="464"/>
      <c r="Y26" s="465"/>
    </row>
    <row r="27" spans="1:25" s="19" customFormat="1" ht="15" customHeight="1" thickTop="1" thickBot="1" x14ac:dyDescent="0.3">
      <c r="A27" s="640" t="s">
        <v>370</v>
      </c>
      <c r="B27" s="507"/>
      <c r="C27" s="515"/>
      <c r="D27" s="515"/>
      <c r="E27" s="509"/>
      <c r="F27" s="510"/>
      <c r="G27" s="511"/>
      <c r="H27" s="511"/>
      <c r="I27" s="508">
        <f>I11+I25</f>
        <v>-55279</v>
      </c>
      <c r="J27" s="508">
        <f t="shared" ref="J27:Y27" si="2">J11+J25</f>
        <v>-52000</v>
      </c>
      <c r="K27" s="508">
        <f t="shared" si="2"/>
        <v>-77000</v>
      </c>
      <c r="L27" s="508">
        <f t="shared" si="2"/>
        <v>-52000</v>
      </c>
      <c r="M27" s="508">
        <f t="shared" si="2"/>
        <v>-102000</v>
      </c>
      <c r="N27" s="508">
        <f t="shared" si="2"/>
        <v>-277000</v>
      </c>
      <c r="O27" s="508">
        <f t="shared" si="2"/>
        <v>-112000</v>
      </c>
      <c r="P27" s="508">
        <f t="shared" si="2"/>
        <v>-52000</v>
      </c>
      <c r="Q27" s="508">
        <f t="shared" si="2"/>
        <v>-52000</v>
      </c>
      <c r="R27" s="508">
        <f t="shared" si="2"/>
        <v>-52000</v>
      </c>
      <c r="S27" s="508">
        <f t="shared" si="2"/>
        <v>-52000</v>
      </c>
      <c r="T27" s="508">
        <f t="shared" si="2"/>
        <v>-52000</v>
      </c>
      <c r="U27" s="508">
        <f t="shared" si="2"/>
        <v>-52000</v>
      </c>
      <c r="V27" s="508">
        <f t="shared" si="2"/>
        <v>-52000</v>
      </c>
      <c r="W27" s="508">
        <f t="shared" si="2"/>
        <v>-52000</v>
      </c>
      <c r="X27" s="508">
        <f t="shared" si="2"/>
        <v>-52000</v>
      </c>
      <c r="Y27" s="514">
        <f t="shared" si="2"/>
        <v>-52000</v>
      </c>
    </row>
    <row r="28" spans="1:25" s="12" customFormat="1" ht="15" customHeight="1" thickTop="1" x14ac:dyDescent="0.2">
      <c r="A28" s="472"/>
      <c r="B28" s="473"/>
      <c r="C28" s="480"/>
      <c r="D28" s="480"/>
      <c r="E28" s="475"/>
      <c r="F28" s="476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8"/>
      <c r="R28" s="477"/>
      <c r="S28" s="478"/>
      <c r="T28" s="478"/>
      <c r="U28" s="478"/>
      <c r="V28" s="478"/>
      <c r="W28" s="478"/>
      <c r="X28" s="478"/>
      <c r="Y28" s="479"/>
    </row>
    <row r="29" spans="1:25" s="19" customFormat="1" ht="15" customHeight="1" x14ac:dyDescent="0.25">
      <c r="A29" s="379" t="s">
        <v>331</v>
      </c>
      <c r="B29" s="378"/>
      <c r="C29" s="466"/>
      <c r="D29" s="466"/>
      <c r="E29" s="308"/>
      <c r="F29" s="30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0"/>
      <c r="R29" s="119"/>
      <c r="S29" s="10"/>
      <c r="T29" s="10"/>
      <c r="U29" s="10"/>
      <c r="V29" s="10"/>
      <c r="W29" s="10"/>
      <c r="X29" s="10"/>
      <c r="Y29" s="23"/>
    </row>
    <row r="30" spans="1:25" s="12" customFormat="1" ht="15" customHeight="1" x14ac:dyDescent="0.2">
      <c r="A30" s="446" t="s">
        <v>325</v>
      </c>
      <c r="B30" s="445"/>
      <c r="C30" s="451"/>
      <c r="D30" s="451"/>
      <c r="E30" s="467"/>
      <c r="F30" s="468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151"/>
      <c r="R30" s="243"/>
      <c r="S30" s="151"/>
      <c r="T30" s="151"/>
      <c r="U30" s="151"/>
      <c r="V30" s="151"/>
      <c r="W30" s="151"/>
      <c r="X30" s="151"/>
      <c r="Y30" s="154"/>
    </row>
    <row r="31" spans="1:25" s="12" customFormat="1" ht="15" customHeight="1" x14ac:dyDescent="0.2">
      <c r="A31" s="446" t="s">
        <v>371</v>
      </c>
      <c r="B31" s="445"/>
      <c r="C31" s="451"/>
      <c r="D31" s="451"/>
      <c r="E31" s="467"/>
      <c r="F31" s="468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151"/>
      <c r="R31" s="243"/>
      <c r="S31" s="151"/>
      <c r="T31" s="151"/>
      <c r="U31" s="151"/>
      <c r="V31" s="151"/>
      <c r="W31" s="151"/>
      <c r="X31" s="151"/>
      <c r="Y31" s="154"/>
    </row>
    <row r="32" spans="1:25" s="16" customFormat="1" ht="15" customHeight="1" x14ac:dyDescent="0.2">
      <c r="A32" s="51" t="s">
        <v>366</v>
      </c>
      <c r="B32" s="243"/>
      <c r="C32" s="151"/>
      <c r="D32" s="151"/>
      <c r="E32" s="15"/>
      <c r="F32" s="15"/>
      <c r="G32" s="77"/>
      <c r="H32" s="15"/>
      <c r="I32" s="15">
        <v>113750.16</v>
      </c>
      <c r="J32" s="15">
        <v>113750.16</v>
      </c>
      <c r="K32" s="15">
        <v>113750.16</v>
      </c>
      <c r="L32" s="15">
        <v>113750.16</v>
      </c>
      <c r="M32" s="15">
        <v>113750.16</v>
      </c>
      <c r="N32" s="15">
        <v>113750.16</v>
      </c>
      <c r="O32" s="15">
        <v>113750.16</v>
      </c>
      <c r="P32" s="15">
        <v>113750.16</v>
      </c>
      <c r="Q32" s="15">
        <v>113750.16</v>
      </c>
      <c r="R32" s="15">
        <v>113750.16</v>
      </c>
      <c r="S32" s="15">
        <v>113750.16</v>
      </c>
      <c r="T32" s="15">
        <v>113750.16</v>
      </c>
      <c r="U32" s="15">
        <v>113750.16</v>
      </c>
      <c r="V32" s="15">
        <v>113750.16</v>
      </c>
      <c r="W32" s="15">
        <v>113750.16</v>
      </c>
      <c r="X32" s="15">
        <v>113750.16</v>
      </c>
      <c r="Y32" s="87">
        <v>113750.16</v>
      </c>
    </row>
    <row r="33" spans="1:25" s="16" customFormat="1" ht="15" customHeight="1" thickBot="1" x14ac:dyDescent="0.25">
      <c r="A33" s="52" t="s">
        <v>150</v>
      </c>
      <c r="B33" s="244"/>
      <c r="C33" s="448"/>
      <c r="D33" s="448"/>
      <c r="E33" s="38"/>
      <c r="F33" s="38"/>
      <c r="G33" s="84"/>
      <c r="H33" s="38"/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92">
        <v>0</v>
      </c>
    </row>
    <row r="34" spans="1:25" s="17" customFormat="1" ht="15" customHeight="1" thickTop="1" thickBot="1" x14ac:dyDescent="0.3">
      <c r="A34" s="516" t="s">
        <v>335</v>
      </c>
      <c r="B34" s="517"/>
      <c r="C34" s="518"/>
      <c r="D34" s="518"/>
      <c r="E34" s="518"/>
      <c r="F34" s="518"/>
      <c r="G34" s="530"/>
      <c r="H34" s="519"/>
      <c r="I34" s="519">
        <f>SUM(I30:I33)</f>
        <v>113750.16</v>
      </c>
      <c r="J34" s="519">
        <f t="shared" ref="J34:Y34" si="3">SUM(J30:J33)</f>
        <v>113750.16</v>
      </c>
      <c r="K34" s="519">
        <f t="shared" si="3"/>
        <v>113750.16</v>
      </c>
      <c r="L34" s="519">
        <f t="shared" si="3"/>
        <v>113750.16</v>
      </c>
      <c r="M34" s="519">
        <f t="shared" si="3"/>
        <v>113750.16</v>
      </c>
      <c r="N34" s="519">
        <f t="shared" si="3"/>
        <v>113750.16</v>
      </c>
      <c r="O34" s="519">
        <f t="shared" si="3"/>
        <v>113750.16</v>
      </c>
      <c r="P34" s="519">
        <f t="shared" si="3"/>
        <v>113750.16</v>
      </c>
      <c r="Q34" s="519">
        <f t="shared" si="3"/>
        <v>113750.16</v>
      </c>
      <c r="R34" s="519">
        <f t="shared" si="3"/>
        <v>113750.16</v>
      </c>
      <c r="S34" s="519">
        <f t="shared" si="3"/>
        <v>113750.16</v>
      </c>
      <c r="T34" s="519">
        <f t="shared" si="3"/>
        <v>113750.16</v>
      </c>
      <c r="U34" s="519">
        <f t="shared" si="3"/>
        <v>113750.16</v>
      </c>
      <c r="V34" s="519">
        <f t="shared" si="3"/>
        <v>113750.16</v>
      </c>
      <c r="W34" s="519">
        <f t="shared" si="3"/>
        <v>113750.16</v>
      </c>
      <c r="X34" s="519">
        <f t="shared" si="3"/>
        <v>113750.16</v>
      </c>
      <c r="Y34" s="520">
        <f t="shared" si="3"/>
        <v>113750.16</v>
      </c>
    </row>
    <row r="35" spans="1:25" s="16" customFormat="1" ht="15" customHeight="1" thickTop="1" x14ac:dyDescent="0.2">
      <c r="A35" s="370"/>
      <c r="B35" s="477"/>
      <c r="C35" s="478"/>
      <c r="D35" s="478"/>
      <c r="E35" s="34"/>
      <c r="F35" s="34"/>
      <c r="G35" s="78"/>
      <c r="H35" s="34"/>
      <c r="I35" s="34"/>
      <c r="J35" s="478"/>
      <c r="K35" s="478"/>
      <c r="L35" s="34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9"/>
    </row>
    <row r="36" spans="1:25" s="16" customFormat="1" ht="15" customHeight="1" thickBot="1" x14ac:dyDescent="0.25">
      <c r="A36" s="52"/>
      <c r="B36" s="244"/>
      <c r="C36" s="448"/>
      <c r="D36" s="448"/>
      <c r="E36" s="38"/>
      <c r="F36" s="38"/>
      <c r="G36" s="84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92"/>
    </row>
    <row r="37" spans="1:25" s="17" customFormat="1" ht="15" customHeight="1" thickTop="1" thickBot="1" x14ac:dyDescent="0.3">
      <c r="A37" s="481" t="s">
        <v>379</v>
      </c>
      <c r="B37" s="482"/>
      <c r="C37" s="483"/>
      <c r="D37" s="483"/>
      <c r="E37" s="351"/>
      <c r="F37" s="351"/>
      <c r="G37" s="352"/>
      <c r="H37" s="351">
        <v>344858</v>
      </c>
      <c r="I37" s="351">
        <f>SUM(H37,I27,I34)</f>
        <v>403329.16000000003</v>
      </c>
      <c r="J37" s="351">
        <f t="shared" ref="J37:Y37" si="4">SUM(I37,J27,J34)</f>
        <v>465079.32000000007</v>
      </c>
      <c r="K37" s="351">
        <f t="shared" si="4"/>
        <v>501829.4800000001</v>
      </c>
      <c r="L37" s="351">
        <f t="shared" si="4"/>
        <v>563579.64000000013</v>
      </c>
      <c r="M37" s="351">
        <f t="shared" si="4"/>
        <v>575329.80000000016</v>
      </c>
      <c r="N37" s="351">
        <f t="shared" si="4"/>
        <v>412079.9600000002</v>
      </c>
      <c r="O37" s="351">
        <f t="shared" si="4"/>
        <v>413830.12000000023</v>
      </c>
      <c r="P37" s="351">
        <f t="shared" si="4"/>
        <v>475580.28000000026</v>
      </c>
      <c r="Q37" s="351">
        <f t="shared" si="4"/>
        <v>537330.44000000029</v>
      </c>
      <c r="R37" s="351">
        <f t="shared" si="4"/>
        <v>599080.60000000033</v>
      </c>
      <c r="S37" s="351">
        <f t="shared" si="4"/>
        <v>660830.76000000036</v>
      </c>
      <c r="T37" s="351">
        <f t="shared" si="4"/>
        <v>722580.92000000039</v>
      </c>
      <c r="U37" s="351">
        <f t="shared" si="4"/>
        <v>784331.08000000042</v>
      </c>
      <c r="V37" s="351">
        <f t="shared" si="4"/>
        <v>846081.24000000046</v>
      </c>
      <c r="W37" s="351">
        <f t="shared" si="4"/>
        <v>907831.40000000049</v>
      </c>
      <c r="X37" s="351">
        <f t="shared" si="4"/>
        <v>969581.56000000052</v>
      </c>
      <c r="Y37" s="484">
        <f t="shared" si="4"/>
        <v>1031331.7200000006</v>
      </c>
    </row>
    <row r="38" spans="1:25" ht="15" customHeight="1" thickTop="1" x14ac:dyDescent="0.2"/>
    <row r="40" spans="1:25" ht="15" customHeight="1" x14ac:dyDescent="0.2">
      <c r="A40" s="116" t="s">
        <v>165</v>
      </c>
    </row>
    <row r="41" spans="1:25" ht="15" customHeight="1" x14ac:dyDescent="0.2">
      <c r="A41" s="116" t="s">
        <v>164</v>
      </c>
    </row>
  </sheetData>
  <printOptions horizontalCentered="1"/>
  <pageMargins left="0" right="0" top="0.5" bottom="0" header="0" footer="0"/>
  <pageSetup paperSize="5" scale="5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3F8A-A10C-4BEE-92D5-1F682D7514F2}">
  <sheetPr>
    <pageSetUpPr fitToPage="1"/>
  </sheetPr>
  <dimension ref="A1:Y44"/>
  <sheetViews>
    <sheetView zoomScale="85" zoomScaleNormal="85" workbookViewId="0">
      <pane xSplit="3" ySplit="2" topLeftCell="I6" activePane="bottomRight" state="frozen"/>
      <selection activeCell="A7" sqref="A7"/>
      <selection pane="topRight" activeCell="A7" sqref="A7"/>
      <selection pane="bottomLeft" activeCell="A7" sqref="A7"/>
      <selection pane="bottomRight" activeCell="J5" sqref="J5:J19"/>
    </sheetView>
  </sheetViews>
  <sheetFormatPr defaultColWidth="9.140625" defaultRowHeight="15" customHeight="1" x14ac:dyDescent="0.2"/>
  <cols>
    <col min="1" max="1" width="45.140625" style="116" customWidth="1"/>
    <col min="2" max="3" width="11.42578125" style="116" customWidth="1"/>
    <col min="4" max="4" width="15.7109375" style="116" customWidth="1"/>
    <col min="5" max="5" width="12.140625" style="116" customWidth="1"/>
    <col min="6" max="6" width="24.7109375" style="116" customWidth="1"/>
    <col min="7" max="7" width="16.28515625" style="116" customWidth="1"/>
    <col min="8" max="8" width="19" style="116" customWidth="1"/>
    <col min="9" max="9" width="11.7109375" style="116" customWidth="1"/>
    <col min="10" max="10" width="14" style="116" customWidth="1"/>
    <col min="11" max="13" width="11.7109375" style="116" customWidth="1"/>
    <col min="14" max="14" width="14.5703125" style="116" customWidth="1"/>
    <col min="15" max="15" width="13.5703125" style="116" customWidth="1"/>
    <col min="16" max="16" width="15.7109375" style="116" customWidth="1"/>
    <col min="17" max="17" width="16.42578125" style="116" customWidth="1"/>
    <col min="18" max="18" width="14.28515625" style="116" customWidth="1"/>
    <col min="19" max="19" width="15" style="116" customWidth="1"/>
    <col min="20" max="20" width="14" style="116" customWidth="1"/>
    <col min="21" max="21" width="14.28515625" style="116" customWidth="1"/>
    <col min="22" max="22" width="15.140625" style="116" customWidth="1"/>
    <col min="23" max="25" width="14" style="116" customWidth="1"/>
    <col min="26" max="16384" width="9.140625" style="116"/>
  </cols>
  <sheetData>
    <row r="1" spans="1:25" s="81" customFormat="1" ht="49.9" customHeight="1" thickTop="1" thickBot="1" x14ac:dyDescent="0.3">
      <c r="A1" s="639" t="s">
        <v>404</v>
      </c>
      <c r="B1" s="290" t="s">
        <v>390</v>
      </c>
      <c r="C1" s="290" t="s">
        <v>0</v>
      </c>
      <c r="D1" s="292" t="s">
        <v>1</v>
      </c>
      <c r="E1" s="291" t="s">
        <v>3</v>
      </c>
      <c r="F1" s="101" t="s">
        <v>2</v>
      </c>
      <c r="G1" s="295" t="s">
        <v>148</v>
      </c>
      <c r="H1" s="295" t="s">
        <v>352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333</v>
      </c>
      <c r="Y1" s="101" t="s">
        <v>334</v>
      </c>
    </row>
    <row r="2" spans="1:25" s="81" customFormat="1" ht="15" customHeight="1" thickTop="1" x14ac:dyDescent="0.25">
      <c r="A2" s="102" t="s">
        <v>330</v>
      </c>
      <c r="B2" s="103"/>
      <c r="C2" s="504"/>
      <c r="D2" s="107"/>
      <c r="E2" s="96"/>
      <c r="F2" s="505"/>
      <c r="G2" s="107"/>
      <c r="H2" s="96"/>
      <c r="I2" s="96"/>
      <c r="J2" s="96"/>
      <c r="K2" s="96"/>
      <c r="L2" s="96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126"/>
    </row>
    <row r="3" spans="1:25" ht="15" customHeight="1" x14ac:dyDescent="0.2">
      <c r="A3" s="109" t="s">
        <v>154</v>
      </c>
      <c r="B3" s="9">
        <v>2017</v>
      </c>
      <c r="C3" s="9" t="s">
        <v>46</v>
      </c>
      <c r="D3" s="110">
        <v>4</v>
      </c>
      <c r="E3" s="3">
        <v>38764</v>
      </c>
      <c r="F3" s="485" t="s">
        <v>44</v>
      </c>
      <c r="G3" s="110" t="s">
        <v>374</v>
      </c>
      <c r="H3" s="88"/>
      <c r="I3" s="88"/>
      <c r="J3" s="88"/>
      <c r="K3" s="88"/>
      <c r="L3" s="88"/>
      <c r="M3" s="88">
        <v>-70500</v>
      </c>
      <c r="N3" s="88"/>
      <c r="O3" s="88"/>
      <c r="P3" s="88"/>
      <c r="Q3" s="88">
        <v>-84500</v>
      </c>
      <c r="R3" s="88"/>
      <c r="S3" s="88"/>
      <c r="T3" s="88"/>
      <c r="U3" s="88">
        <v>-98500</v>
      </c>
      <c r="V3" s="88"/>
      <c r="W3" s="88"/>
      <c r="X3" s="88"/>
      <c r="Y3" s="89">
        <v>-112500</v>
      </c>
    </row>
    <row r="4" spans="1:25" ht="15" customHeight="1" x14ac:dyDescent="0.2">
      <c r="A4" s="109"/>
      <c r="B4" s="9"/>
      <c r="C4" s="9"/>
      <c r="D4" s="110"/>
      <c r="E4" s="3"/>
      <c r="F4" s="486"/>
      <c r="G4" s="110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9"/>
    </row>
    <row r="5" spans="1:25" ht="15" customHeight="1" x14ac:dyDescent="0.2">
      <c r="A5" s="487" t="s">
        <v>349</v>
      </c>
      <c r="B5" s="488">
        <v>2021</v>
      </c>
      <c r="C5" s="111" t="s">
        <v>4</v>
      </c>
      <c r="D5" s="110">
        <v>4</v>
      </c>
      <c r="E5" s="3">
        <v>57344</v>
      </c>
      <c r="F5" s="485" t="s">
        <v>111</v>
      </c>
      <c r="G5" s="111" t="s">
        <v>52</v>
      </c>
      <c r="H5" s="88"/>
      <c r="I5" s="88"/>
      <c r="J5" s="88">
        <v>-60000</v>
      </c>
      <c r="K5" s="88"/>
      <c r="L5" s="88"/>
      <c r="M5" s="88"/>
      <c r="N5" s="88">
        <v>-74000</v>
      </c>
      <c r="O5" s="88"/>
      <c r="P5" s="88"/>
      <c r="Q5" s="88"/>
      <c r="R5" s="88">
        <v>-88000</v>
      </c>
      <c r="S5" s="88"/>
      <c r="T5" s="88"/>
      <c r="U5" s="88"/>
      <c r="V5" s="88">
        <v>-102000</v>
      </c>
      <c r="W5" s="88"/>
      <c r="X5" s="88"/>
      <c r="Y5" s="89"/>
    </row>
    <row r="6" spans="1:25" ht="15" customHeight="1" x14ac:dyDescent="0.2">
      <c r="A6" s="493"/>
      <c r="B6" s="488"/>
      <c r="C6" s="111"/>
      <c r="D6" s="110"/>
      <c r="E6" s="3"/>
      <c r="F6" s="489"/>
      <c r="G6" s="111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9"/>
    </row>
    <row r="7" spans="1:25" ht="15" customHeight="1" x14ac:dyDescent="0.2">
      <c r="A7" s="109" t="s">
        <v>354</v>
      </c>
      <c r="B7" s="9">
        <v>2017</v>
      </c>
      <c r="C7" s="9" t="s">
        <v>45</v>
      </c>
      <c r="D7" s="110">
        <v>4</v>
      </c>
      <c r="E7" s="3">
        <v>35258</v>
      </c>
      <c r="F7" s="485" t="s">
        <v>44</v>
      </c>
      <c r="G7" s="110" t="s">
        <v>375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9"/>
    </row>
    <row r="8" spans="1:25" ht="15" customHeight="1" x14ac:dyDescent="0.2">
      <c r="A8" s="109"/>
      <c r="B8" s="9"/>
      <c r="C8" s="9"/>
      <c r="D8" s="110"/>
      <c r="E8" s="3"/>
      <c r="F8" s="486"/>
      <c r="G8" s="110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/>
    </row>
    <row r="9" spans="1:25" ht="15" customHeight="1" x14ac:dyDescent="0.2">
      <c r="A9" s="109" t="s">
        <v>43</v>
      </c>
      <c r="B9" s="9">
        <v>2022</v>
      </c>
      <c r="C9" s="111" t="s">
        <v>5</v>
      </c>
      <c r="D9" s="110">
        <v>4</v>
      </c>
      <c r="E9" s="3">
        <v>45078.6</v>
      </c>
      <c r="F9" s="485" t="s">
        <v>50</v>
      </c>
      <c r="G9" s="111" t="s">
        <v>388</v>
      </c>
      <c r="H9" s="88"/>
      <c r="I9" s="88"/>
      <c r="J9" s="88"/>
      <c r="K9" s="88"/>
      <c r="L9" s="88">
        <v>-67000</v>
      </c>
      <c r="M9" s="88"/>
      <c r="N9" s="88"/>
      <c r="O9" s="88"/>
      <c r="P9" s="88">
        <v>-81000</v>
      </c>
      <c r="Q9" s="88"/>
      <c r="R9" s="88"/>
      <c r="S9" s="88"/>
      <c r="T9" s="88">
        <v>-95000</v>
      </c>
      <c r="U9" s="88"/>
      <c r="V9" s="88"/>
      <c r="W9" s="88"/>
      <c r="X9" s="88">
        <v>-109000</v>
      </c>
      <c r="Y9" s="89"/>
    </row>
    <row r="10" spans="1:25" ht="15" customHeight="1" x14ac:dyDescent="0.2">
      <c r="A10" s="109"/>
      <c r="B10" s="9"/>
      <c r="C10" s="9"/>
      <c r="D10" s="110"/>
      <c r="E10" s="3"/>
      <c r="F10" s="485"/>
      <c r="G10" s="110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9"/>
    </row>
    <row r="11" spans="1:25" ht="15" customHeight="1" x14ac:dyDescent="0.2">
      <c r="A11" s="109" t="s">
        <v>47</v>
      </c>
      <c r="B11" s="9">
        <v>2019</v>
      </c>
      <c r="C11" s="9" t="s">
        <v>31</v>
      </c>
      <c r="D11" s="110">
        <v>4</v>
      </c>
      <c r="E11" s="3">
        <v>41148</v>
      </c>
      <c r="F11" s="485" t="s">
        <v>44</v>
      </c>
      <c r="G11" s="111" t="s">
        <v>388</v>
      </c>
      <c r="H11" s="88"/>
      <c r="I11" s="88"/>
      <c r="J11" s="88"/>
      <c r="K11" s="88">
        <v>-63500</v>
      </c>
      <c r="L11" s="88"/>
      <c r="M11" s="88"/>
      <c r="N11" s="88"/>
      <c r="O11" s="88">
        <v>-77500</v>
      </c>
      <c r="P11" s="88"/>
      <c r="Q11" s="88"/>
      <c r="R11" s="88"/>
      <c r="S11" s="88">
        <v>-91500</v>
      </c>
      <c r="T11" s="88"/>
      <c r="U11" s="88"/>
      <c r="V11" s="88"/>
      <c r="W11" s="88">
        <v>-105500</v>
      </c>
      <c r="X11" s="88"/>
      <c r="Y11" s="89"/>
    </row>
    <row r="12" spans="1:25" ht="15" customHeight="1" x14ac:dyDescent="0.2">
      <c r="A12" s="109"/>
      <c r="B12" s="9"/>
      <c r="C12" s="9"/>
      <c r="D12" s="110"/>
      <c r="E12" s="3"/>
      <c r="F12" s="486"/>
      <c r="G12" s="110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9"/>
    </row>
    <row r="13" spans="1:25" ht="15" customHeight="1" x14ac:dyDescent="0.2">
      <c r="A13" s="109" t="s">
        <v>48</v>
      </c>
      <c r="B13" s="9">
        <v>2020</v>
      </c>
      <c r="C13" s="9" t="s">
        <v>49</v>
      </c>
      <c r="D13" s="110">
        <v>4</v>
      </c>
      <c r="E13" s="3">
        <v>40213</v>
      </c>
      <c r="F13" s="485" t="s">
        <v>50</v>
      </c>
      <c r="G13" s="111" t="s">
        <v>388</v>
      </c>
      <c r="H13" s="88"/>
      <c r="I13" s="88"/>
      <c r="J13" s="88"/>
      <c r="K13" s="88">
        <v>-63500</v>
      </c>
      <c r="L13" s="88"/>
      <c r="M13" s="88"/>
      <c r="N13" s="88"/>
      <c r="O13" s="88">
        <v>-77500</v>
      </c>
      <c r="P13" s="88"/>
      <c r="Q13" s="88"/>
      <c r="R13" s="88"/>
      <c r="S13" s="88">
        <v>-91500</v>
      </c>
      <c r="T13" s="88"/>
      <c r="U13" s="88"/>
      <c r="V13" s="88"/>
      <c r="W13" s="88">
        <v>-105500</v>
      </c>
      <c r="X13" s="88"/>
      <c r="Y13" s="89"/>
    </row>
    <row r="14" spans="1:25" ht="15" customHeight="1" x14ac:dyDescent="0.2">
      <c r="A14" s="109"/>
      <c r="B14" s="9"/>
      <c r="C14" s="9"/>
      <c r="D14" s="110"/>
      <c r="E14" s="3"/>
      <c r="F14" s="486"/>
      <c r="G14" s="110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9"/>
    </row>
    <row r="15" spans="1:25" ht="15" customHeight="1" x14ac:dyDescent="0.2">
      <c r="A15" s="109" t="s">
        <v>51</v>
      </c>
      <c r="B15" s="9"/>
      <c r="C15" s="9" t="s">
        <v>19</v>
      </c>
      <c r="D15" s="110">
        <v>5</v>
      </c>
      <c r="E15" s="3"/>
      <c r="F15" s="485" t="s">
        <v>152</v>
      </c>
      <c r="G15" s="111" t="s">
        <v>388</v>
      </c>
      <c r="H15" s="88"/>
      <c r="I15" s="88">
        <v>-25218</v>
      </c>
      <c r="J15" s="88">
        <v>-12000</v>
      </c>
      <c r="K15" s="88">
        <v>-24000</v>
      </c>
      <c r="L15" s="88">
        <v>-12000</v>
      </c>
      <c r="M15" s="88">
        <v>-12000</v>
      </c>
      <c r="N15" s="88">
        <v>-12000</v>
      </c>
      <c r="O15" s="88">
        <v>-24000</v>
      </c>
      <c r="P15" s="88">
        <v>-12000</v>
      </c>
      <c r="Q15" s="88">
        <v>-12000</v>
      </c>
      <c r="R15" s="88">
        <v>-12000</v>
      </c>
      <c r="S15" s="88">
        <v>-12000</v>
      </c>
      <c r="T15" s="88">
        <v>-12000</v>
      </c>
      <c r="U15" s="88">
        <v>-12000</v>
      </c>
      <c r="V15" s="88">
        <v>-12000</v>
      </c>
      <c r="W15" s="88">
        <v>-12000</v>
      </c>
      <c r="X15" s="88">
        <v>-12000</v>
      </c>
      <c r="Y15" s="89">
        <v>-12000</v>
      </c>
    </row>
    <row r="16" spans="1:25" ht="15" customHeight="1" x14ac:dyDescent="0.2">
      <c r="A16" s="109"/>
      <c r="B16" s="9"/>
      <c r="C16" s="9"/>
      <c r="D16" s="110"/>
      <c r="E16" s="3"/>
      <c r="F16" s="486"/>
      <c r="G16" s="110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9"/>
    </row>
    <row r="17" spans="1:25" ht="15" customHeight="1" x14ac:dyDescent="0.2">
      <c r="A17" s="109" t="s">
        <v>119</v>
      </c>
      <c r="B17" s="9"/>
      <c r="C17" s="9"/>
      <c r="D17" s="110">
        <v>4</v>
      </c>
      <c r="E17" s="3"/>
      <c r="F17" s="656" t="s">
        <v>353</v>
      </c>
      <c r="G17" s="111" t="s">
        <v>388</v>
      </c>
      <c r="H17" s="88"/>
      <c r="I17" s="88"/>
      <c r="J17" s="88">
        <v>-25000</v>
      </c>
      <c r="K17" s="88">
        <v>-50000</v>
      </c>
      <c r="L17" s="88">
        <v>-25000</v>
      </c>
      <c r="M17" s="88">
        <v>-25000</v>
      </c>
      <c r="N17" s="88">
        <v>-25000</v>
      </c>
      <c r="O17" s="88">
        <v>-50000</v>
      </c>
      <c r="P17" s="88">
        <v>-25000</v>
      </c>
      <c r="Q17" s="88">
        <v>-25000</v>
      </c>
      <c r="R17" s="88">
        <v>-25000</v>
      </c>
      <c r="S17" s="88">
        <v>-50000</v>
      </c>
      <c r="T17" s="88">
        <v>-25000</v>
      </c>
      <c r="U17" s="88">
        <v>-25000</v>
      </c>
      <c r="V17" s="88">
        <v>-25000</v>
      </c>
      <c r="W17" s="88">
        <v>-50000</v>
      </c>
      <c r="X17" s="88">
        <v>-25000</v>
      </c>
      <c r="Y17" s="89">
        <v>-25000</v>
      </c>
    </row>
    <row r="18" spans="1:25" ht="15" customHeight="1" x14ac:dyDescent="0.2">
      <c r="A18" s="109"/>
      <c r="B18" s="9"/>
      <c r="C18" s="9"/>
      <c r="D18" s="110"/>
      <c r="E18" s="3"/>
      <c r="F18" s="657"/>
      <c r="G18" s="110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9"/>
    </row>
    <row r="19" spans="1:25" ht="15" customHeight="1" x14ac:dyDescent="0.2">
      <c r="A19" s="109" t="s">
        <v>246</v>
      </c>
      <c r="B19" s="9"/>
      <c r="C19" s="9"/>
      <c r="D19" s="110">
        <v>5</v>
      </c>
      <c r="E19" s="3">
        <v>5000</v>
      </c>
      <c r="F19" s="641" t="s">
        <v>247</v>
      </c>
      <c r="G19" s="111" t="s">
        <v>388</v>
      </c>
      <c r="H19" s="88"/>
      <c r="I19" s="88">
        <v>-8500</v>
      </c>
      <c r="J19" s="88">
        <v>-8500</v>
      </c>
      <c r="K19" s="88">
        <v>-8500</v>
      </c>
      <c r="L19" s="88">
        <v>-8500</v>
      </c>
      <c r="M19" s="88">
        <v>-8500</v>
      </c>
      <c r="N19" s="88">
        <v>-8500</v>
      </c>
      <c r="O19" s="88">
        <v>-8500</v>
      </c>
      <c r="P19" s="88">
        <v>-8500</v>
      </c>
      <c r="Q19" s="88">
        <v>-8500</v>
      </c>
      <c r="R19" s="88">
        <v>-8500</v>
      </c>
      <c r="S19" s="88">
        <v>-8500</v>
      </c>
      <c r="T19" s="88">
        <v>-8500</v>
      </c>
      <c r="U19" s="88">
        <v>-8500</v>
      </c>
      <c r="V19" s="88">
        <v>-8500</v>
      </c>
      <c r="W19" s="88">
        <v>-8500</v>
      </c>
      <c r="X19" s="88">
        <v>-8500</v>
      </c>
      <c r="Y19" s="89">
        <v>-8500</v>
      </c>
    </row>
    <row r="20" spans="1:25" ht="15" customHeight="1" x14ac:dyDescent="0.2">
      <c r="A20" s="109"/>
      <c r="B20" s="9"/>
      <c r="C20" s="9"/>
      <c r="D20" s="110"/>
      <c r="E20" s="3"/>
      <c r="F20" s="486"/>
      <c r="G20" s="110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9"/>
    </row>
    <row r="21" spans="1:25" ht="15" customHeight="1" x14ac:dyDescent="0.2">
      <c r="A21" s="109" t="s">
        <v>53</v>
      </c>
      <c r="B21" s="9"/>
      <c r="C21" s="9"/>
      <c r="D21" s="110">
        <v>4</v>
      </c>
      <c r="E21" s="3"/>
      <c r="F21" s="485" t="s">
        <v>153</v>
      </c>
      <c r="G21" s="111" t="s">
        <v>388</v>
      </c>
      <c r="H21" s="88"/>
      <c r="I21" s="88"/>
      <c r="J21" s="88">
        <v>-4500</v>
      </c>
      <c r="K21" s="88">
        <v>-4500</v>
      </c>
      <c r="L21" s="88">
        <v>-4500</v>
      </c>
      <c r="M21" s="88">
        <v>-4500</v>
      </c>
      <c r="N21" s="88">
        <v>-4500</v>
      </c>
      <c r="O21" s="88">
        <v>-5000</v>
      </c>
      <c r="P21" s="88">
        <v>-5000</v>
      </c>
      <c r="Q21" s="88">
        <v>-5000</v>
      </c>
      <c r="R21" s="88">
        <v>-5000</v>
      </c>
      <c r="S21" s="88">
        <v>-5000</v>
      </c>
      <c r="T21" s="88">
        <v>-5500</v>
      </c>
      <c r="U21" s="88">
        <v>-5500</v>
      </c>
      <c r="V21" s="88">
        <v>-5500</v>
      </c>
      <c r="W21" s="88">
        <v>-5500</v>
      </c>
      <c r="X21" s="88">
        <v>-5500</v>
      </c>
      <c r="Y21" s="89">
        <v>-5500</v>
      </c>
    </row>
    <row r="22" spans="1:25" ht="15" customHeight="1" x14ac:dyDescent="0.2">
      <c r="A22" s="109"/>
      <c r="B22" s="9"/>
      <c r="C22" s="9"/>
      <c r="D22" s="110"/>
      <c r="E22" s="3"/>
      <c r="F22" s="486"/>
      <c r="G22" s="110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9"/>
    </row>
    <row r="23" spans="1:25" ht="15" customHeight="1" x14ac:dyDescent="0.2">
      <c r="A23" s="109" t="s">
        <v>54</v>
      </c>
      <c r="B23" s="9"/>
      <c r="C23" s="9"/>
      <c r="D23" s="110">
        <v>5</v>
      </c>
      <c r="E23" s="3"/>
      <c r="F23" s="485" t="s">
        <v>55</v>
      </c>
      <c r="G23" s="111" t="s">
        <v>388</v>
      </c>
      <c r="H23" s="88"/>
      <c r="I23" s="88">
        <v>-4000</v>
      </c>
      <c r="J23" s="88">
        <v>-7500</v>
      </c>
      <c r="K23" s="88">
        <v>-7500</v>
      </c>
      <c r="L23" s="88">
        <v>-7500</v>
      </c>
      <c r="M23" s="88">
        <v>-7500</v>
      </c>
      <c r="N23" s="88">
        <v>-7500</v>
      </c>
      <c r="O23" s="15">
        <v>-10000</v>
      </c>
      <c r="P23" s="15">
        <v>-10000</v>
      </c>
      <c r="Q23" s="15">
        <v>-10000</v>
      </c>
      <c r="R23" s="15">
        <v>-10000</v>
      </c>
      <c r="S23" s="15">
        <v>-10000</v>
      </c>
      <c r="T23" s="15">
        <v>-15000</v>
      </c>
      <c r="U23" s="15">
        <v>-15000</v>
      </c>
      <c r="V23" s="15">
        <v>-15000</v>
      </c>
      <c r="W23" s="15">
        <v>-15000</v>
      </c>
      <c r="X23" s="15">
        <v>-15000</v>
      </c>
      <c r="Y23" s="87">
        <v>-15000</v>
      </c>
    </row>
    <row r="24" spans="1:25" ht="15" customHeight="1" x14ac:dyDescent="0.2">
      <c r="A24" s="109"/>
      <c r="B24" s="9"/>
      <c r="C24" s="9"/>
      <c r="D24" s="110"/>
      <c r="E24" s="3"/>
      <c r="F24" s="485"/>
      <c r="G24" s="110"/>
      <c r="H24" s="88"/>
      <c r="I24" s="88"/>
      <c r="J24" s="88"/>
      <c r="K24" s="494"/>
      <c r="L24" s="49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87"/>
    </row>
    <row r="25" spans="1:25" ht="15" customHeight="1" x14ac:dyDescent="0.2">
      <c r="A25" s="109" t="s">
        <v>391</v>
      </c>
      <c r="B25" s="9"/>
      <c r="C25" s="9"/>
      <c r="D25" s="110">
        <v>5</v>
      </c>
      <c r="E25" s="3"/>
      <c r="F25" s="486"/>
      <c r="G25" s="111" t="s">
        <v>388</v>
      </c>
      <c r="H25" s="642"/>
      <c r="I25" s="88">
        <v>-3900</v>
      </c>
      <c r="J25" s="88">
        <v>-6000</v>
      </c>
      <c r="K25" s="88">
        <v>-6000</v>
      </c>
      <c r="L25" s="88">
        <v>-6000</v>
      </c>
      <c r="M25" s="88">
        <v>-6000</v>
      </c>
      <c r="N25" s="88">
        <v>-6000</v>
      </c>
      <c r="O25" s="88">
        <v>-8000</v>
      </c>
      <c r="P25" s="88">
        <v>-8000</v>
      </c>
      <c r="Q25" s="88">
        <v>-8000</v>
      </c>
      <c r="R25" s="88">
        <v>-8000</v>
      </c>
      <c r="S25" s="88">
        <v>-8000</v>
      </c>
      <c r="T25" s="88">
        <v>-10000</v>
      </c>
      <c r="U25" s="88">
        <v>-10000</v>
      </c>
      <c r="V25" s="88">
        <v>-10000</v>
      </c>
      <c r="W25" s="88">
        <v>-10000</v>
      </c>
      <c r="X25" s="88">
        <v>-10000</v>
      </c>
      <c r="Y25" s="89">
        <v>-10000</v>
      </c>
    </row>
    <row r="26" spans="1:25" ht="19.899999999999999" customHeight="1" thickBot="1" x14ac:dyDescent="0.25">
      <c r="A26" s="113"/>
      <c r="B26" s="114"/>
      <c r="C26" s="114"/>
      <c r="D26" s="115"/>
      <c r="E26" s="6"/>
      <c r="F26" s="490"/>
      <c r="G26" s="115"/>
      <c r="H26" s="497"/>
      <c r="I26" s="497"/>
      <c r="J26" s="497"/>
      <c r="K26" s="497"/>
      <c r="L26" s="497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499"/>
    </row>
    <row r="27" spans="1:25" s="16" customFormat="1" ht="15" customHeight="1" thickTop="1" thickBot="1" x14ac:dyDescent="0.3">
      <c r="A27" s="522" t="s">
        <v>340</v>
      </c>
      <c r="B27" s="517"/>
      <c r="C27" s="517"/>
      <c r="D27" s="517"/>
      <c r="E27" s="517"/>
      <c r="F27" s="523"/>
      <c r="G27" s="517"/>
      <c r="H27" s="524"/>
      <c r="I27" s="524">
        <f>SUM(I2:I26)</f>
        <v>-41618</v>
      </c>
      <c r="J27" s="524">
        <f t="shared" ref="J27:W27" si="0">SUM(J2:J26)</f>
        <v>-123500</v>
      </c>
      <c r="K27" s="524">
        <f t="shared" si="0"/>
        <v>-227500</v>
      </c>
      <c r="L27" s="524">
        <f t="shared" si="0"/>
        <v>-130500</v>
      </c>
      <c r="M27" s="524">
        <f t="shared" si="0"/>
        <v>-134000</v>
      </c>
      <c r="N27" s="524">
        <f t="shared" si="0"/>
        <v>-137500</v>
      </c>
      <c r="O27" s="524">
        <f t="shared" si="0"/>
        <v>-260500</v>
      </c>
      <c r="P27" s="524">
        <f t="shared" si="0"/>
        <v>-149500</v>
      </c>
      <c r="Q27" s="524">
        <f t="shared" si="0"/>
        <v>-153000</v>
      </c>
      <c r="R27" s="524">
        <f t="shared" si="0"/>
        <v>-156500</v>
      </c>
      <c r="S27" s="524">
        <f t="shared" si="0"/>
        <v>-276500</v>
      </c>
      <c r="T27" s="524">
        <f t="shared" si="0"/>
        <v>-171000</v>
      </c>
      <c r="U27" s="524">
        <f t="shared" si="0"/>
        <v>-174500</v>
      </c>
      <c r="V27" s="524">
        <f t="shared" si="0"/>
        <v>-178000</v>
      </c>
      <c r="W27" s="524">
        <f t="shared" si="0"/>
        <v>-312000</v>
      </c>
      <c r="X27" s="524">
        <f t="shared" ref="X27" si="1">SUM(X2:X26)</f>
        <v>-185000</v>
      </c>
      <c r="Y27" s="525">
        <f t="shared" ref="Y27" si="2">SUM(Y2:Y26)</f>
        <v>-188500</v>
      </c>
    </row>
    <row r="28" spans="1:25" ht="15" customHeight="1" thickTop="1" x14ac:dyDescent="0.2">
      <c r="A28" s="500"/>
      <c r="B28" s="104"/>
      <c r="C28" s="104"/>
      <c r="D28" s="105"/>
      <c r="E28" s="33"/>
      <c r="F28" s="106"/>
      <c r="G28" s="105"/>
      <c r="H28" s="501"/>
      <c r="I28" s="501"/>
      <c r="J28" s="501"/>
      <c r="K28" s="501"/>
      <c r="L28" s="501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3"/>
    </row>
    <row r="29" spans="1:25" s="17" customFormat="1" ht="15" customHeight="1" x14ac:dyDescent="0.25">
      <c r="A29" s="437" t="s">
        <v>331</v>
      </c>
      <c r="B29" s="49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22"/>
    </row>
    <row r="30" spans="1:25" s="17" customFormat="1" ht="15" customHeight="1" x14ac:dyDescent="0.25">
      <c r="A30" s="51" t="s">
        <v>425</v>
      </c>
      <c r="B30" s="49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22"/>
    </row>
    <row r="31" spans="1:25" s="16" customFormat="1" ht="15" customHeight="1" x14ac:dyDescent="0.2">
      <c r="A31" s="51" t="s">
        <v>430</v>
      </c>
      <c r="B31" s="14"/>
      <c r="C31" s="15"/>
      <c r="D31" s="15"/>
      <c r="E31" s="15"/>
      <c r="F31" s="15"/>
      <c r="G31" s="15"/>
      <c r="H31" s="15"/>
      <c r="I31" s="15">
        <v>20200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87"/>
    </row>
    <row r="32" spans="1:25" s="16" customFormat="1" ht="15" customHeight="1" x14ac:dyDescent="0.2">
      <c r="A32" s="51" t="s">
        <v>424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87"/>
    </row>
    <row r="33" spans="1:25" s="16" customFormat="1" ht="15" customHeight="1" x14ac:dyDescent="0.2">
      <c r="A33" s="51" t="s">
        <v>426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87"/>
    </row>
    <row r="34" spans="1:25" s="16" customFormat="1" ht="15" customHeight="1" x14ac:dyDescent="0.2">
      <c r="A34" s="51" t="s">
        <v>427</v>
      </c>
      <c r="B34" s="14"/>
      <c r="C34" s="15"/>
      <c r="D34" s="15"/>
      <c r="E34" s="15"/>
      <c r="F34" s="15"/>
      <c r="G34" s="15"/>
      <c r="H34" s="15"/>
      <c r="I34" s="15">
        <v>5000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87"/>
    </row>
    <row r="35" spans="1:25" s="16" customFormat="1" ht="15" customHeight="1" x14ac:dyDescent="0.2">
      <c r="A35" s="51" t="s">
        <v>428</v>
      </c>
      <c r="B35" s="14"/>
      <c r="C35" s="15"/>
      <c r="D35" s="15"/>
      <c r="E35" s="15"/>
      <c r="F35" s="15"/>
      <c r="G35" s="15"/>
      <c r="H35" s="15"/>
      <c r="I35" s="15">
        <v>4000</v>
      </c>
      <c r="J35" s="15">
        <v>7500</v>
      </c>
      <c r="K35" s="15">
        <v>7500</v>
      </c>
      <c r="L35" s="15">
        <v>7500</v>
      </c>
      <c r="M35" s="15">
        <v>7500</v>
      </c>
      <c r="N35" s="15">
        <v>7500</v>
      </c>
      <c r="O35" s="15">
        <v>10000</v>
      </c>
      <c r="P35" s="15">
        <v>10000</v>
      </c>
      <c r="Q35" s="15">
        <v>10000</v>
      </c>
      <c r="R35" s="15">
        <v>10000</v>
      </c>
      <c r="S35" s="15">
        <v>10000</v>
      </c>
      <c r="T35" s="15">
        <v>15000</v>
      </c>
      <c r="U35" s="15">
        <v>15000</v>
      </c>
      <c r="V35" s="15">
        <v>15000</v>
      </c>
      <c r="W35" s="15">
        <v>15000</v>
      </c>
      <c r="X35" s="15">
        <v>15000</v>
      </c>
      <c r="Y35" s="87">
        <v>15000</v>
      </c>
    </row>
    <row r="36" spans="1:25" s="16" customFormat="1" ht="15" customHeight="1" x14ac:dyDescent="0.2">
      <c r="A36" s="51" t="s">
        <v>429</v>
      </c>
      <c r="B36" s="14"/>
      <c r="C36" s="15"/>
      <c r="D36" s="15"/>
      <c r="E36" s="15"/>
      <c r="F36" s="15"/>
      <c r="G36" s="15"/>
      <c r="H36" s="15"/>
      <c r="I36" s="15">
        <v>3900</v>
      </c>
      <c r="J36" s="15">
        <v>6000</v>
      </c>
      <c r="K36" s="15">
        <v>6000</v>
      </c>
      <c r="L36" s="15">
        <v>6000</v>
      </c>
      <c r="M36" s="15">
        <v>6000</v>
      </c>
      <c r="N36" s="15">
        <v>6000</v>
      </c>
      <c r="O36" s="15">
        <v>8000</v>
      </c>
      <c r="P36" s="15">
        <v>8000</v>
      </c>
      <c r="Q36" s="15">
        <v>8000</v>
      </c>
      <c r="R36" s="15">
        <v>8000</v>
      </c>
      <c r="S36" s="15">
        <v>8000</v>
      </c>
      <c r="T36" s="15">
        <v>10000</v>
      </c>
      <c r="U36" s="15">
        <v>10000</v>
      </c>
      <c r="V36" s="15">
        <v>10000</v>
      </c>
      <c r="W36" s="15">
        <v>10000</v>
      </c>
      <c r="X36" s="15">
        <v>10000</v>
      </c>
      <c r="Y36" s="87">
        <v>10000</v>
      </c>
    </row>
    <row r="37" spans="1:25" s="16" customFormat="1" ht="15" customHeight="1" x14ac:dyDescent="0.2">
      <c r="A37" s="51" t="s">
        <v>395</v>
      </c>
      <c r="B37" s="14"/>
      <c r="C37" s="15"/>
      <c r="D37" s="15"/>
      <c r="E37" s="15"/>
      <c r="F37" s="15"/>
      <c r="G37" s="15"/>
      <c r="H37" s="15"/>
      <c r="I37" s="15"/>
      <c r="J37" s="15">
        <v>100000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87"/>
    </row>
    <row r="38" spans="1:25" s="16" customFormat="1" ht="15" customHeight="1" thickBot="1" x14ac:dyDescent="0.25">
      <c r="A38" s="492" t="s">
        <v>41</v>
      </c>
      <c r="B38" s="37"/>
      <c r="C38" s="38"/>
      <c r="D38" s="38"/>
      <c r="E38" s="38"/>
      <c r="F38" s="38"/>
      <c r="G38" s="38"/>
      <c r="H38" s="38"/>
      <c r="I38" s="38"/>
      <c r="J38" s="38">
        <v>100000</v>
      </c>
      <c r="K38" s="38">
        <v>100000</v>
      </c>
      <c r="L38" s="38">
        <v>125000</v>
      </c>
      <c r="M38" s="38">
        <v>150000</v>
      </c>
      <c r="N38" s="38">
        <v>175000</v>
      </c>
      <c r="O38" s="38">
        <v>175000</v>
      </c>
      <c r="P38" s="38">
        <v>175000</v>
      </c>
      <c r="Q38" s="38">
        <v>175000</v>
      </c>
      <c r="R38" s="38">
        <v>175000</v>
      </c>
      <c r="S38" s="38">
        <v>175000</v>
      </c>
      <c r="T38" s="38">
        <v>175000</v>
      </c>
      <c r="U38" s="38">
        <v>175000</v>
      </c>
      <c r="V38" s="38">
        <v>175000</v>
      </c>
      <c r="W38" s="38">
        <v>175000</v>
      </c>
      <c r="X38" s="38">
        <v>175000</v>
      </c>
      <c r="Y38" s="38">
        <v>175000</v>
      </c>
    </row>
    <row r="39" spans="1:25" s="17" customFormat="1" ht="19.899999999999999" customHeight="1" thickTop="1" thickBot="1" x14ac:dyDescent="0.3">
      <c r="A39" s="516" t="s">
        <v>335</v>
      </c>
      <c r="B39" s="518"/>
      <c r="C39" s="518"/>
      <c r="D39" s="518"/>
      <c r="E39" s="519"/>
      <c r="F39" s="518"/>
      <c r="G39" s="519"/>
      <c r="H39" s="519"/>
      <c r="I39" s="519">
        <f>SUM(I29:I38)</f>
        <v>33100</v>
      </c>
      <c r="J39" s="519">
        <f t="shared" ref="J39:Y39" si="3">SUM(J29:J38)</f>
        <v>213500</v>
      </c>
      <c r="K39" s="519">
        <f t="shared" si="3"/>
        <v>113500</v>
      </c>
      <c r="L39" s="519">
        <f t="shared" si="3"/>
        <v>138500</v>
      </c>
      <c r="M39" s="519">
        <f t="shared" si="3"/>
        <v>163500</v>
      </c>
      <c r="N39" s="519">
        <f t="shared" si="3"/>
        <v>188500</v>
      </c>
      <c r="O39" s="519">
        <f t="shared" si="3"/>
        <v>193000</v>
      </c>
      <c r="P39" s="519">
        <f t="shared" si="3"/>
        <v>193000</v>
      </c>
      <c r="Q39" s="519">
        <f t="shared" si="3"/>
        <v>193000</v>
      </c>
      <c r="R39" s="519">
        <f t="shared" si="3"/>
        <v>193000</v>
      </c>
      <c r="S39" s="519">
        <f t="shared" si="3"/>
        <v>193000</v>
      </c>
      <c r="T39" s="519">
        <f t="shared" si="3"/>
        <v>200000</v>
      </c>
      <c r="U39" s="519">
        <f t="shared" si="3"/>
        <v>200000</v>
      </c>
      <c r="V39" s="519">
        <f t="shared" si="3"/>
        <v>200000</v>
      </c>
      <c r="W39" s="519">
        <f t="shared" si="3"/>
        <v>200000</v>
      </c>
      <c r="X39" s="519">
        <f t="shared" si="3"/>
        <v>200000</v>
      </c>
      <c r="Y39" s="519">
        <f t="shared" si="3"/>
        <v>200000</v>
      </c>
    </row>
    <row r="40" spans="1:25" s="16" customFormat="1" ht="15" customHeight="1" thickTop="1" thickBot="1" x14ac:dyDescent="0.25">
      <c r="A40" s="53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4"/>
      <c r="M40" s="464"/>
      <c r="N40" s="46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5"/>
    </row>
    <row r="41" spans="1:25" s="17" customFormat="1" ht="19.899999999999999" customHeight="1" thickTop="1" thickBot="1" x14ac:dyDescent="0.3">
      <c r="A41" s="438" t="s">
        <v>379</v>
      </c>
      <c r="B41" s="152"/>
      <c r="C41" s="72"/>
      <c r="D41" s="72"/>
      <c r="E41" s="72"/>
      <c r="F41" s="72"/>
      <c r="G41" s="72"/>
      <c r="H41" s="72">
        <v>40783</v>
      </c>
      <c r="I41" s="72">
        <f t="shared" ref="I41:Y41" si="4">H41+I27+I39</f>
        <v>32265</v>
      </c>
      <c r="J41" s="72">
        <f t="shared" si="4"/>
        <v>122265</v>
      </c>
      <c r="K41" s="72">
        <f t="shared" si="4"/>
        <v>8265</v>
      </c>
      <c r="L41" s="72">
        <f t="shared" si="4"/>
        <v>16265</v>
      </c>
      <c r="M41" s="72">
        <f t="shared" si="4"/>
        <v>45765</v>
      </c>
      <c r="N41" s="72">
        <f t="shared" si="4"/>
        <v>96765</v>
      </c>
      <c r="O41" s="72">
        <f t="shared" si="4"/>
        <v>29265</v>
      </c>
      <c r="P41" s="72">
        <f t="shared" si="4"/>
        <v>72765</v>
      </c>
      <c r="Q41" s="72">
        <f t="shared" si="4"/>
        <v>112765</v>
      </c>
      <c r="R41" s="72">
        <f t="shared" si="4"/>
        <v>149265</v>
      </c>
      <c r="S41" s="72">
        <f t="shared" si="4"/>
        <v>65765</v>
      </c>
      <c r="T41" s="72">
        <f t="shared" si="4"/>
        <v>94765</v>
      </c>
      <c r="U41" s="72">
        <f t="shared" si="4"/>
        <v>120265</v>
      </c>
      <c r="V41" s="72">
        <f t="shared" si="4"/>
        <v>142265</v>
      </c>
      <c r="W41" s="72">
        <f t="shared" si="4"/>
        <v>30265</v>
      </c>
      <c r="X41" s="72">
        <f t="shared" si="4"/>
        <v>45265</v>
      </c>
      <c r="Y41" s="86">
        <f t="shared" si="4"/>
        <v>56765</v>
      </c>
    </row>
    <row r="42" spans="1:25" ht="15" customHeight="1" thickTop="1" thickBot="1" x14ac:dyDescent="0.25">
      <c r="A42" s="432"/>
      <c r="B42" s="526"/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526"/>
      <c r="X42" s="526"/>
      <c r="Y42" s="527"/>
    </row>
    <row r="43" spans="1:25" s="81" customFormat="1" ht="19.899999999999999" customHeight="1" thickTop="1" thickBot="1" x14ac:dyDescent="0.3">
      <c r="A43" s="439" t="s">
        <v>348</v>
      </c>
      <c r="B43" s="346"/>
      <c r="C43" s="346"/>
      <c r="D43" s="346"/>
      <c r="E43" s="346"/>
      <c r="F43" s="346"/>
      <c r="G43" s="346"/>
      <c r="H43" s="332"/>
      <c r="I43" s="332">
        <f>I38</f>
        <v>0</v>
      </c>
      <c r="J43" s="332">
        <f t="shared" ref="J43:Y43" si="5">J38</f>
        <v>100000</v>
      </c>
      <c r="K43" s="332">
        <f t="shared" si="5"/>
        <v>100000</v>
      </c>
      <c r="L43" s="332">
        <f t="shared" si="5"/>
        <v>125000</v>
      </c>
      <c r="M43" s="332">
        <f t="shared" si="5"/>
        <v>150000</v>
      </c>
      <c r="N43" s="332">
        <f t="shared" si="5"/>
        <v>175000</v>
      </c>
      <c r="O43" s="332">
        <f t="shared" si="5"/>
        <v>175000</v>
      </c>
      <c r="P43" s="332">
        <f t="shared" si="5"/>
        <v>175000</v>
      </c>
      <c r="Q43" s="332">
        <f t="shared" si="5"/>
        <v>175000</v>
      </c>
      <c r="R43" s="332">
        <f t="shared" si="5"/>
        <v>175000</v>
      </c>
      <c r="S43" s="332">
        <f t="shared" si="5"/>
        <v>175000</v>
      </c>
      <c r="T43" s="332">
        <f t="shared" si="5"/>
        <v>175000</v>
      </c>
      <c r="U43" s="332">
        <f t="shared" si="5"/>
        <v>175000</v>
      </c>
      <c r="V43" s="332">
        <f t="shared" si="5"/>
        <v>175000</v>
      </c>
      <c r="W43" s="332">
        <f t="shared" si="5"/>
        <v>175000</v>
      </c>
      <c r="X43" s="332">
        <f t="shared" si="5"/>
        <v>175000</v>
      </c>
      <c r="Y43" s="335">
        <f t="shared" si="5"/>
        <v>175000</v>
      </c>
    </row>
    <row r="44" spans="1:25" ht="15" customHeight="1" thickTop="1" x14ac:dyDescent="0.2"/>
  </sheetData>
  <mergeCells count="1">
    <mergeCell ref="F17:F18"/>
  </mergeCells>
  <phoneticPr fontId="9" type="noConversion"/>
  <printOptions horizontalCentered="1"/>
  <pageMargins left="0" right="0" top="0.5" bottom="0" header="0" footer="0"/>
  <pageSetup paperSize="5" scale="55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A20D-D56D-4D1C-9994-D140D4B49650}">
  <dimension ref="A1:Y29"/>
  <sheetViews>
    <sheetView tabSelected="1" zoomScaleNormal="100" workbookViewId="0">
      <selection activeCell="J4" sqref="J4"/>
    </sheetView>
  </sheetViews>
  <sheetFormatPr defaultColWidth="13.85546875" defaultRowHeight="15" customHeight="1" x14ac:dyDescent="0.25"/>
  <cols>
    <col min="1" max="1" width="48.85546875" style="81" customWidth="1"/>
    <col min="2" max="2" width="10.5703125" style="396" customWidth="1"/>
    <col min="3" max="3" width="11.42578125" style="396" customWidth="1"/>
    <col min="4" max="4" width="13.42578125" style="396" customWidth="1"/>
    <col min="5" max="5" width="15.7109375" style="81" customWidth="1"/>
    <col min="6" max="6" width="16.85546875" style="81" customWidth="1"/>
    <col min="7" max="7" width="13.85546875" style="396" customWidth="1"/>
    <col min="8" max="8" width="13.42578125" style="81" customWidth="1"/>
    <col min="9" max="16384" width="13.85546875" style="81"/>
  </cols>
  <sheetData>
    <row r="1" spans="1:25" ht="49.9" customHeight="1" thickTop="1" thickBot="1" x14ac:dyDescent="0.3">
      <c r="A1" s="289" t="s">
        <v>407</v>
      </c>
      <c r="B1" s="294" t="s">
        <v>389</v>
      </c>
      <c r="C1" s="294" t="s">
        <v>0</v>
      </c>
      <c r="D1" s="294" t="s">
        <v>1</v>
      </c>
      <c r="E1" s="292" t="s">
        <v>3</v>
      </c>
      <c r="F1" s="101" t="s">
        <v>2</v>
      </c>
      <c r="G1" s="295" t="s">
        <v>148</v>
      </c>
      <c r="H1" s="117" t="s">
        <v>110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123</v>
      </c>
      <c r="Y1" s="101" t="s">
        <v>324</v>
      </c>
    </row>
    <row r="2" spans="1:25" ht="15" customHeight="1" thickTop="1" x14ac:dyDescent="0.25">
      <c r="A2" s="444" t="s">
        <v>330</v>
      </c>
      <c r="B2" s="384"/>
      <c r="C2" s="384"/>
      <c r="D2" s="384"/>
      <c r="E2" s="385"/>
      <c r="F2" s="107"/>
      <c r="G2" s="386"/>
      <c r="H2" s="38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388"/>
    </row>
    <row r="3" spans="1:25" s="12" customFormat="1" ht="15" customHeight="1" x14ac:dyDescent="0.2">
      <c r="A3" s="320" t="s">
        <v>381</v>
      </c>
      <c r="B3" s="471">
        <v>2026</v>
      </c>
      <c r="C3" s="445"/>
      <c r="D3" s="445"/>
      <c r="E3" s="467"/>
      <c r="F3" s="468"/>
      <c r="G3" s="111" t="s">
        <v>388</v>
      </c>
      <c r="H3" s="243"/>
      <c r="I3" s="243">
        <v>-50000</v>
      </c>
      <c r="J3" s="243"/>
      <c r="K3" s="243"/>
      <c r="L3" s="243"/>
      <c r="M3" s="243"/>
      <c r="N3" s="243"/>
      <c r="O3" s="243"/>
      <c r="P3" s="243"/>
      <c r="Q3" s="151"/>
      <c r="R3" s="243"/>
      <c r="S3" s="151"/>
      <c r="T3" s="151"/>
      <c r="U3" s="151"/>
      <c r="V3" s="151"/>
      <c r="W3" s="151"/>
      <c r="X3" s="151"/>
      <c r="Y3" s="154"/>
    </row>
    <row r="4" spans="1:25" s="12" customFormat="1" ht="15" customHeight="1" x14ac:dyDescent="0.2">
      <c r="A4" s="320" t="s">
        <v>358</v>
      </c>
      <c r="B4" s="471"/>
      <c r="C4" s="445"/>
      <c r="D4" s="445"/>
      <c r="E4" s="467"/>
      <c r="F4" s="468"/>
      <c r="G4" s="111" t="s">
        <v>388</v>
      </c>
      <c r="H4" s="243"/>
      <c r="I4" s="243"/>
      <c r="J4" s="243">
        <v>-30000</v>
      </c>
      <c r="K4" s="243"/>
      <c r="L4" s="243"/>
      <c r="M4" s="243"/>
      <c r="N4" s="243"/>
      <c r="O4" s="243"/>
      <c r="P4" s="243"/>
      <c r="Q4" s="151"/>
      <c r="R4" s="243"/>
      <c r="S4" s="151"/>
      <c r="T4" s="151"/>
      <c r="U4" s="151"/>
      <c r="V4" s="151"/>
      <c r="W4" s="151"/>
      <c r="X4" s="151"/>
      <c r="Y4" s="154"/>
    </row>
    <row r="5" spans="1:25" s="12" customFormat="1" ht="15" customHeight="1" x14ac:dyDescent="0.2">
      <c r="A5" s="320" t="s">
        <v>394</v>
      </c>
      <c r="B5" s="471"/>
      <c r="C5" s="445"/>
      <c r="D5" s="445"/>
      <c r="E5" s="467"/>
      <c r="F5" s="468"/>
      <c r="G5" s="111" t="s">
        <v>388</v>
      </c>
      <c r="H5" s="243"/>
      <c r="I5" s="243">
        <v>-900</v>
      </c>
      <c r="J5" s="243"/>
      <c r="K5" s="243"/>
      <c r="L5" s="243"/>
      <c r="M5" s="243"/>
      <c r="N5" s="243"/>
      <c r="O5" s="243"/>
      <c r="P5" s="243"/>
      <c r="Q5" s="151"/>
      <c r="R5" s="243"/>
      <c r="S5" s="151"/>
      <c r="T5" s="151"/>
      <c r="U5" s="151"/>
      <c r="V5" s="151"/>
      <c r="W5" s="151"/>
      <c r="X5" s="151"/>
      <c r="Y5" s="154"/>
    </row>
    <row r="6" spans="1:25" s="12" customFormat="1" ht="15" customHeight="1" x14ac:dyDescent="0.2">
      <c r="A6" s="446"/>
      <c r="B6" s="471"/>
      <c r="C6" s="445"/>
      <c r="D6" s="445"/>
      <c r="E6" s="467"/>
      <c r="F6" s="468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151"/>
      <c r="R6" s="243"/>
      <c r="S6" s="151"/>
      <c r="T6" s="151"/>
      <c r="U6" s="151"/>
      <c r="V6" s="151"/>
      <c r="W6" s="151"/>
      <c r="X6" s="151"/>
      <c r="Y6" s="154"/>
    </row>
    <row r="7" spans="1:25" s="12" customFormat="1" ht="15" customHeight="1" x14ac:dyDescent="0.2">
      <c r="A7" s="446" t="s">
        <v>357</v>
      </c>
      <c r="B7" s="471">
        <v>2003</v>
      </c>
      <c r="C7" s="445"/>
      <c r="D7" s="445"/>
      <c r="E7" s="467"/>
      <c r="F7" s="468"/>
      <c r="G7" s="111" t="s">
        <v>388</v>
      </c>
      <c r="H7" s="243"/>
      <c r="I7" s="243"/>
      <c r="J7" s="243"/>
      <c r="K7" s="243">
        <v>-10000</v>
      </c>
      <c r="L7" s="243"/>
      <c r="M7" s="243"/>
      <c r="N7" s="243"/>
      <c r="O7" s="243"/>
      <c r="P7" s="243"/>
      <c r="Q7" s="151"/>
      <c r="R7" s="243"/>
      <c r="S7" s="151"/>
      <c r="T7" s="151"/>
      <c r="U7" s="151"/>
      <c r="V7" s="151"/>
      <c r="W7" s="151"/>
      <c r="X7" s="151"/>
      <c r="Y7" s="154"/>
    </row>
    <row r="8" spans="1:25" s="12" customFormat="1" ht="15" customHeight="1" x14ac:dyDescent="0.2">
      <c r="A8" s="446" t="s">
        <v>364</v>
      </c>
      <c r="B8" s="471"/>
      <c r="C8" s="445"/>
      <c r="D8" s="445"/>
      <c r="E8" s="467"/>
      <c r="F8" s="468"/>
      <c r="G8" s="111" t="s">
        <v>388</v>
      </c>
      <c r="H8" s="243"/>
      <c r="I8" s="243"/>
      <c r="J8" s="243"/>
      <c r="K8" s="243"/>
      <c r="L8" s="243"/>
      <c r="M8" s="243"/>
      <c r="N8" s="243"/>
      <c r="O8" s="243"/>
      <c r="P8" s="243">
        <v>-20000</v>
      </c>
      <c r="Q8" s="151"/>
      <c r="R8" s="243"/>
      <c r="S8" s="151"/>
      <c r="T8" s="151"/>
      <c r="U8" s="151"/>
      <c r="V8" s="151"/>
      <c r="W8" s="151"/>
      <c r="X8" s="151"/>
      <c r="Y8" s="154"/>
    </row>
    <row r="9" spans="1:25" s="12" customFormat="1" ht="15" customHeight="1" x14ac:dyDescent="0.2">
      <c r="A9" s="446"/>
      <c r="B9" s="471"/>
      <c r="C9" s="445"/>
      <c r="D9" s="445"/>
      <c r="E9" s="467"/>
      <c r="F9" s="468"/>
      <c r="G9" s="111" t="s">
        <v>388</v>
      </c>
      <c r="H9" s="243"/>
      <c r="I9" s="243"/>
      <c r="J9" s="243"/>
      <c r="K9" s="243"/>
      <c r="L9" s="243"/>
      <c r="M9" s="243"/>
      <c r="N9" s="243"/>
      <c r="O9" s="243"/>
      <c r="P9" s="243"/>
      <c r="Q9" s="151"/>
      <c r="R9" s="243"/>
      <c r="S9" s="151"/>
      <c r="T9" s="151"/>
      <c r="U9" s="151"/>
      <c r="V9" s="151"/>
      <c r="W9" s="151"/>
      <c r="X9" s="151"/>
      <c r="Y9" s="154"/>
    </row>
    <row r="10" spans="1:25" s="12" customFormat="1" ht="15" customHeight="1" x14ac:dyDescent="0.2">
      <c r="A10" s="446" t="s">
        <v>365</v>
      </c>
      <c r="B10" s="471"/>
      <c r="C10" s="445"/>
      <c r="D10" s="445"/>
      <c r="E10" s="467"/>
      <c r="F10" s="468"/>
      <c r="G10" s="111" t="s">
        <v>388</v>
      </c>
      <c r="H10" s="243"/>
      <c r="I10" s="243"/>
      <c r="J10" s="243"/>
      <c r="K10" s="243"/>
      <c r="L10" s="243">
        <v>-6000</v>
      </c>
      <c r="M10" s="243"/>
      <c r="N10" s="243"/>
      <c r="O10" s="243"/>
      <c r="P10" s="243"/>
      <c r="Q10" s="151"/>
      <c r="R10" s="243"/>
      <c r="S10" s="151"/>
      <c r="T10" s="151"/>
      <c r="U10" s="151"/>
      <c r="V10" s="151"/>
      <c r="W10" s="151"/>
      <c r="X10" s="151"/>
      <c r="Y10" s="154"/>
    </row>
    <row r="11" spans="1:25" s="12" customFormat="1" ht="15" customHeight="1" x14ac:dyDescent="0.2">
      <c r="A11" s="446"/>
      <c r="B11" s="471"/>
      <c r="C11" s="445"/>
      <c r="D11" s="445"/>
      <c r="E11" s="467"/>
      <c r="F11" s="468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151"/>
      <c r="R11" s="243"/>
      <c r="S11" s="151"/>
      <c r="T11" s="151"/>
      <c r="U11" s="151"/>
      <c r="V11" s="151"/>
      <c r="W11" s="151"/>
      <c r="X11" s="151"/>
      <c r="Y11" s="154"/>
    </row>
    <row r="12" spans="1:25" s="12" customFormat="1" ht="15" customHeight="1" x14ac:dyDescent="0.2">
      <c r="A12" s="446" t="s">
        <v>355</v>
      </c>
      <c r="B12" s="471"/>
      <c r="C12" s="445"/>
      <c r="D12" s="445"/>
      <c r="E12" s="467"/>
      <c r="F12" s="468"/>
      <c r="G12" s="111" t="s">
        <v>388</v>
      </c>
      <c r="H12" s="310"/>
      <c r="I12" s="310"/>
      <c r="J12" s="310">
        <v>-25000</v>
      </c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469"/>
    </row>
    <row r="13" spans="1:25" s="19" customFormat="1" ht="15" customHeight="1" thickBot="1" x14ac:dyDescent="0.3">
      <c r="A13" s="391"/>
      <c r="B13" s="398"/>
      <c r="C13" s="392"/>
      <c r="D13" s="392"/>
      <c r="E13" s="240"/>
      <c r="F13" s="241"/>
      <c r="G13" s="120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6"/>
    </row>
    <row r="14" spans="1:25" s="19" customFormat="1" ht="15" customHeight="1" thickTop="1" thickBot="1" x14ac:dyDescent="0.3">
      <c r="A14" s="506" t="s">
        <v>340</v>
      </c>
      <c r="B14" s="513"/>
      <c r="C14" s="507"/>
      <c r="D14" s="507"/>
      <c r="E14" s="509"/>
      <c r="F14" s="510"/>
      <c r="G14" s="511"/>
      <c r="H14" s="508"/>
      <c r="I14" s="508">
        <f>SUM(I3:I13)</f>
        <v>-50900</v>
      </c>
      <c r="J14" s="508">
        <f t="shared" ref="J14:Y14" si="0">SUM(J3:J13)</f>
        <v>-55000</v>
      </c>
      <c r="K14" s="508">
        <f t="shared" si="0"/>
        <v>-10000</v>
      </c>
      <c r="L14" s="508">
        <f t="shared" si="0"/>
        <v>-6000</v>
      </c>
      <c r="M14" s="508">
        <f t="shared" si="0"/>
        <v>0</v>
      </c>
      <c r="N14" s="508">
        <f t="shared" si="0"/>
        <v>0</v>
      </c>
      <c r="O14" s="508">
        <f t="shared" si="0"/>
        <v>0</v>
      </c>
      <c r="P14" s="508">
        <f t="shared" si="0"/>
        <v>-20000</v>
      </c>
      <c r="Q14" s="508">
        <f t="shared" si="0"/>
        <v>0</v>
      </c>
      <c r="R14" s="508">
        <f t="shared" si="0"/>
        <v>0</v>
      </c>
      <c r="S14" s="508">
        <f t="shared" si="0"/>
        <v>0</v>
      </c>
      <c r="T14" s="508">
        <f t="shared" si="0"/>
        <v>0</v>
      </c>
      <c r="U14" s="508">
        <f t="shared" si="0"/>
        <v>0</v>
      </c>
      <c r="V14" s="508">
        <f t="shared" si="0"/>
        <v>0</v>
      </c>
      <c r="W14" s="508">
        <f t="shared" si="0"/>
        <v>0</v>
      </c>
      <c r="X14" s="508">
        <f t="shared" si="0"/>
        <v>0</v>
      </c>
      <c r="Y14" s="514">
        <f t="shared" si="0"/>
        <v>0</v>
      </c>
    </row>
    <row r="15" spans="1:25" s="19" customFormat="1" ht="15" customHeight="1" thickTop="1" x14ac:dyDescent="0.25">
      <c r="A15" s="393"/>
      <c r="B15" s="399"/>
      <c r="C15" s="394"/>
      <c r="D15" s="394"/>
      <c r="E15" s="380"/>
      <c r="F15" s="381"/>
      <c r="G15" s="433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3"/>
    </row>
    <row r="16" spans="1:25" s="19" customFormat="1" ht="15" customHeight="1" x14ac:dyDescent="0.25">
      <c r="A16" s="379" t="s">
        <v>331</v>
      </c>
      <c r="B16" s="397"/>
      <c r="C16" s="378"/>
      <c r="D16" s="378"/>
      <c r="E16" s="308"/>
      <c r="F16" s="309"/>
      <c r="G16" s="119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377"/>
    </row>
    <row r="17" spans="1:25" s="12" customFormat="1" ht="15" customHeight="1" x14ac:dyDescent="0.2">
      <c r="A17" s="446" t="s">
        <v>425</v>
      </c>
      <c r="B17" s="471"/>
      <c r="C17" s="445"/>
      <c r="D17" s="445"/>
      <c r="E17" s="467"/>
      <c r="F17" s="468"/>
      <c r="G17" s="243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469"/>
    </row>
    <row r="18" spans="1:25" s="12" customFormat="1" ht="15" customHeight="1" x14ac:dyDescent="0.2">
      <c r="A18" s="446" t="s">
        <v>431</v>
      </c>
      <c r="B18" s="471"/>
      <c r="C18" s="445"/>
      <c r="D18" s="445"/>
      <c r="E18" s="467"/>
      <c r="F18" s="468"/>
      <c r="G18" s="243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469"/>
    </row>
    <row r="19" spans="1:25" s="12" customFormat="1" ht="15" customHeight="1" x14ac:dyDescent="0.2">
      <c r="A19" s="446" t="s">
        <v>424</v>
      </c>
      <c r="B19" s="471"/>
      <c r="C19" s="445"/>
      <c r="D19" s="445"/>
      <c r="E19" s="467"/>
      <c r="F19" s="468"/>
      <c r="G19" s="243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469"/>
    </row>
    <row r="20" spans="1:25" s="12" customFormat="1" ht="15" customHeight="1" x14ac:dyDescent="0.2">
      <c r="A20" s="446" t="s">
        <v>356</v>
      </c>
      <c r="B20" s="471"/>
      <c r="C20" s="445"/>
      <c r="D20" s="445"/>
      <c r="E20" s="467"/>
      <c r="F20" s="468"/>
      <c r="G20" s="243"/>
      <c r="H20" s="310"/>
      <c r="I20" s="310"/>
      <c r="J20" s="310">
        <v>25000</v>
      </c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469"/>
    </row>
    <row r="21" spans="1:25" s="12" customFormat="1" ht="15" customHeight="1" x14ac:dyDescent="0.2">
      <c r="A21" s="446" t="s">
        <v>426</v>
      </c>
      <c r="B21" s="471"/>
      <c r="C21" s="445"/>
      <c r="D21" s="445"/>
      <c r="E21" s="467"/>
      <c r="F21" s="468"/>
      <c r="G21" s="243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469"/>
    </row>
    <row r="22" spans="1:25" s="12" customFormat="1" ht="15" customHeight="1" x14ac:dyDescent="0.2">
      <c r="A22" s="446" t="s">
        <v>239</v>
      </c>
      <c r="B22" s="471"/>
      <c r="C22" s="445"/>
      <c r="D22" s="445"/>
      <c r="E22" s="467"/>
      <c r="F22" s="468"/>
      <c r="G22" s="243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469"/>
    </row>
    <row r="23" spans="1:25" s="16" customFormat="1" ht="15" customHeight="1" thickBot="1" x14ac:dyDescent="0.25">
      <c r="A23" s="52" t="s">
        <v>150</v>
      </c>
      <c r="B23" s="528"/>
      <c r="C23" s="244"/>
      <c r="D23" s="244"/>
      <c r="E23" s="38"/>
      <c r="F23" s="38"/>
      <c r="G23" s="84"/>
      <c r="H23" s="38"/>
      <c r="I23" s="38">
        <v>0</v>
      </c>
      <c r="J23" s="38">
        <v>15000</v>
      </c>
      <c r="K23" s="38">
        <v>12000</v>
      </c>
      <c r="L23" s="38">
        <v>12000</v>
      </c>
      <c r="M23" s="38">
        <v>12000</v>
      </c>
      <c r="N23" s="38">
        <v>12000</v>
      </c>
      <c r="O23" s="38">
        <v>0</v>
      </c>
      <c r="P23" s="38">
        <v>0</v>
      </c>
      <c r="Q23" s="38"/>
      <c r="R23" s="38"/>
      <c r="S23" s="38"/>
      <c r="T23" s="38"/>
      <c r="U23" s="38"/>
      <c r="V23" s="38"/>
      <c r="W23" s="38"/>
      <c r="X23" s="38"/>
      <c r="Y23" s="92"/>
    </row>
    <row r="24" spans="1:25" s="17" customFormat="1" ht="15" customHeight="1" thickTop="1" thickBot="1" x14ac:dyDescent="0.3">
      <c r="A24" s="516" t="s">
        <v>423</v>
      </c>
      <c r="B24" s="529"/>
      <c r="C24" s="517"/>
      <c r="D24" s="517"/>
      <c r="E24" s="518"/>
      <c r="F24" s="518"/>
      <c r="G24" s="530"/>
      <c r="H24" s="519"/>
      <c r="I24" s="519">
        <f>SUM(I16:I23)</f>
        <v>0</v>
      </c>
      <c r="J24" s="519">
        <f t="shared" ref="J24:Y24" si="1">SUM(J16:J23)</f>
        <v>40000</v>
      </c>
      <c r="K24" s="519">
        <f t="shared" si="1"/>
        <v>12000</v>
      </c>
      <c r="L24" s="519">
        <f t="shared" si="1"/>
        <v>12000</v>
      </c>
      <c r="M24" s="519">
        <f t="shared" si="1"/>
        <v>12000</v>
      </c>
      <c r="N24" s="519">
        <f t="shared" si="1"/>
        <v>12000</v>
      </c>
      <c r="O24" s="519">
        <f t="shared" si="1"/>
        <v>0</v>
      </c>
      <c r="P24" s="519">
        <f>SUM(P16:P23)</f>
        <v>0</v>
      </c>
      <c r="Q24" s="519">
        <f t="shared" si="1"/>
        <v>0</v>
      </c>
      <c r="R24" s="519">
        <f t="shared" si="1"/>
        <v>0</v>
      </c>
      <c r="S24" s="519">
        <f t="shared" si="1"/>
        <v>0</v>
      </c>
      <c r="T24" s="519">
        <f t="shared" si="1"/>
        <v>0</v>
      </c>
      <c r="U24" s="519">
        <f t="shared" si="1"/>
        <v>0</v>
      </c>
      <c r="V24" s="519">
        <f t="shared" si="1"/>
        <v>0</v>
      </c>
      <c r="W24" s="519">
        <f t="shared" si="1"/>
        <v>0</v>
      </c>
      <c r="X24" s="519">
        <f t="shared" si="1"/>
        <v>0</v>
      </c>
      <c r="Y24" s="519">
        <f t="shared" si="1"/>
        <v>0</v>
      </c>
    </row>
    <row r="25" spans="1:25" s="17" customFormat="1" ht="15" customHeight="1" thickTop="1" thickBot="1" x14ac:dyDescent="0.3">
      <c r="A25" s="376"/>
      <c r="B25" s="400"/>
      <c r="C25" s="158"/>
      <c r="D25" s="158"/>
      <c r="E25" s="47"/>
      <c r="F25" s="47"/>
      <c r="G25" s="362"/>
      <c r="H25" s="47"/>
      <c r="I25" s="47"/>
      <c r="J25" s="69"/>
      <c r="K25" s="69"/>
      <c r="L25" s="47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148"/>
    </row>
    <row r="26" spans="1:25" s="17" customFormat="1" ht="15" customHeight="1" thickTop="1" thickBot="1" x14ac:dyDescent="0.3">
      <c r="A26" s="438" t="s">
        <v>379</v>
      </c>
      <c r="B26" s="401"/>
      <c r="C26" s="245"/>
      <c r="D26" s="245"/>
      <c r="E26" s="72"/>
      <c r="F26" s="72"/>
      <c r="G26" s="157"/>
      <c r="H26" s="72">
        <v>69849</v>
      </c>
      <c r="I26" s="72">
        <f t="shared" ref="I26:Y26" si="2">SUM(H26,I14,I24)</f>
        <v>18949</v>
      </c>
      <c r="J26" s="72">
        <f t="shared" si="2"/>
        <v>3949</v>
      </c>
      <c r="K26" s="72">
        <f t="shared" si="2"/>
        <v>5949</v>
      </c>
      <c r="L26" s="72">
        <f t="shared" si="2"/>
        <v>11949</v>
      </c>
      <c r="M26" s="72">
        <f t="shared" si="2"/>
        <v>23949</v>
      </c>
      <c r="N26" s="72">
        <f t="shared" si="2"/>
        <v>35949</v>
      </c>
      <c r="O26" s="72">
        <f t="shared" si="2"/>
        <v>35949</v>
      </c>
      <c r="P26" s="72">
        <f t="shared" si="2"/>
        <v>15949</v>
      </c>
      <c r="Q26" s="72">
        <f t="shared" si="2"/>
        <v>15949</v>
      </c>
      <c r="R26" s="72">
        <f t="shared" si="2"/>
        <v>15949</v>
      </c>
      <c r="S26" s="72">
        <f t="shared" si="2"/>
        <v>15949</v>
      </c>
      <c r="T26" s="72">
        <f t="shared" si="2"/>
        <v>15949</v>
      </c>
      <c r="U26" s="72">
        <f t="shared" si="2"/>
        <v>15949</v>
      </c>
      <c r="V26" s="72">
        <f t="shared" si="2"/>
        <v>15949</v>
      </c>
      <c r="W26" s="72">
        <f t="shared" si="2"/>
        <v>15949</v>
      </c>
      <c r="X26" s="72">
        <f t="shared" si="2"/>
        <v>15949</v>
      </c>
      <c r="Y26" s="86">
        <f t="shared" si="2"/>
        <v>15949</v>
      </c>
    </row>
    <row r="27" spans="1:25" ht="15" customHeight="1" thickTop="1" thickBot="1" x14ac:dyDescent="0.3">
      <c r="A27" s="301"/>
      <c r="B27" s="395"/>
      <c r="C27" s="395"/>
      <c r="D27" s="395"/>
      <c r="E27" s="344"/>
      <c r="F27" s="344"/>
      <c r="G27" s="395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5"/>
    </row>
    <row r="28" spans="1:25" ht="15" customHeight="1" thickTop="1" thickBot="1" x14ac:dyDescent="0.3">
      <c r="A28" s="374" t="s">
        <v>337</v>
      </c>
      <c r="B28" s="389"/>
      <c r="C28" s="389"/>
      <c r="D28" s="389"/>
      <c r="E28" s="390"/>
      <c r="F28" s="390"/>
      <c r="G28" s="389"/>
      <c r="H28" s="390"/>
      <c r="I28" s="365">
        <f>I24</f>
        <v>0</v>
      </c>
      <c r="J28" s="365">
        <f>J23</f>
        <v>15000</v>
      </c>
      <c r="K28" s="365">
        <f t="shared" ref="K28:Y28" si="3">K23</f>
        <v>12000</v>
      </c>
      <c r="L28" s="365">
        <f t="shared" si="3"/>
        <v>12000</v>
      </c>
      <c r="M28" s="365">
        <f t="shared" si="3"/>
        <v>12000</v>
      </c>
      <c r="N28" s="365">
        <f t="shared" si="3"/>
        <v>12000</v>
      </c>
      <c r="O28" s="365">
        <f t="shared" si="3"/>
        <v>0</v>
      </c>
      <c r="P28" s="365">
        <f t="shared" si="3"/>
        <v>0</v>
      </c>
      <c r="Q28" s="365">
        <f t="shared" si="3"/>
        <v>0</v>
      </c>
      <c r="R28" s="365">
        <f t="shared" si="3"/>
        <v>0</v>
      </c>
      <c r="S28" s="365">
        <f t="shared" si="3"/>
        <v>0</v>
      </c>
      <c r="T28" s="365">
        <f t="shared" si="3"/>
        <v>0</v>
      </c>
      <c r="U28" s="365">
        <f t="shared" si="3"/>
        <v>0</v>
      </c>
      <c r="V28" s="365">
        <f t="shared" si="3"/>
        <v>0</v>
      </c>
      <c r="W28" s="365">
        <f t="shared" si="3"/>
        <v>0</v>
      </c>
      <c r="X28" s="365">
        <f t="shared" si="3"/>
        <v>0</v>
      </c>
      <c r="Y28" s="371">
        <f t="shared" si="3"/>
        <v>0</v>
      </c>
    </row>
    <row r="29" spans="1:25" ht="15" customHeight="1" thickTop="1" x14ac:dyDescent="0.25"/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5DBA-AC94-46FD-9FA7-60B7718DC484}">
  <sheetPr>
    <pageSetUpPr fitToPage="1"/>
  </sheetPr>
  <dimension ref="A1:Y21"/>
  <sheetViews>
    <sheetView zoomScaleNormal="100" workbookViewId="0">
      <pane xSplit="6" ySplit="1" topLeftCell="G2" activePane="bottomRight" state="frozen"/>
      <selection activeCell="A7" sqref="A7"/>
      <selection pane="topRight" activeCell="A7" sqref="A7"/>
      <selection pane="bottomLeft" activeCell="A7" sqref="A7"/>
      <selection pane="bottomRight" activeCell="J5" sqref="J5"/>
    </sheetView>
  </sheetViews>
  <sheetFormatPr defaultColWidth="9.140625" defaultRowHeight="15" customHeight="1" x14ac:dyDescent="0.2"/>
  <cols>
    <col min="1" max="1" width="58.7109375" style="16" customWidth="1"/>
    <col min="2" max="2" width="10.7109375" style="16" customWidth="1"/>
    <col min="3" max="3" width="11.42578125" style="16" customWidth="1"/>
    <col min="4" max="4" width="12.42578125" style="16" customWidth="1"/>
    <col min="5" max="5" width="15.7109375" style="32" customWidth="1"/>
    <col min="6" max="6" width="13.85546875" style="16" customWidth="1"/>
    <col min="7" max="7" width="15.7109375" style="16" customWidth="1"/>
    <col min="8" max="8" width="12.5703125" style="16" customWidth="1"/>
    <col min="9" max="10" width="11.7109375" style="16" customWidth="1"/>
    <col min="11" max="11" width="13.42578125" style="16" customWidth="1"/>
    <col min="12" max="12" width="15.140625" style="16" customWidth="1"/>
    <col min="13" max="13" width="14.42578125" style="16" customWidth="1"/>
    <col min="14" max="14" width="13.42578125" style="16" customWidth="1"/>
    <col min="15" max="15" width="13.140625" style="16" customWidth="1"/>
    <col min="16" max="16" width="15.140625" style="16" customWidth="1"/>
    <col min="17" max="17" width="13.7109375" style="16" customWidth="1"/>
    <col min="18" max="18" width="13" style="16" customWidth="1"/>
    <col min="19" max="19" width="13.85546875" style="16" customWidth="1"/>
    <col min="20" max="25" width="16.28515625" style="16" customWidth="1"/>
    <col min="26" max="16384" width="9.140625" style="16"/>
  </cols>
  <sheetData>
    <row r="1" spans="1:25" ht="49.9" customHeight="1" thickTop="1" thickBot="1" x14ac:dyDescent="0.3">
      <c r="A1" s="440" t="s">
        <v>409</v>
      </c>
      <c r="B1" s="291" t="s">
        <v>389</v>
      </c>
      <c r="C1" s="291" t="s">
        <v>0</v>
      </c>
      <c r="D1" s="298" t="s">
        <v>1</v>
      </c>
      <c r="E1" s="290" t="s">
        <v>3</v>
      </c>
      <c r="F1" s="299" t="s">
        <v>2</v>
      </c>
      <c r="G1" s="291" t="s">
        <v>148</v>
      </c>
      <c r="H1" s="291" t="s">
        <v>351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ht="15" customHeight="1" thickTop="1" x14ac:dyDescent="0.25">
      <c r="A2" s="296" t="s">
        <v>330</v>
      </c>
      <c r="B2" s="33"/>
      <c r="C2" s="33"/>
      <c r="D2" s="33"/>
      <c r="E2" s="297"/>
      <c r="F2" s="93"/>
      <c r="G2" s="96"/>
      <c r="H2" s="33"/>
      <c r="I2" s="33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19"/>
    </row>
    <row r="3" spans="1:25" ht="15" customHeight="1" x14ac:dyDescent="0.2">
      <c r="A3" s="50" t="s">
        <v>146</v>
      </c>
      <c r="B3" s="8"/>
      <c r="C3" s="3" t="s">
        <v>240</v>
      </c>
      <c r="D3" s="8">
        <v>15</v>
      </c>
      <c r="E3" s="7"/>
      <c r="F3" s="55" t="s">
        <v>241</v>
      </c>
      <c r="G3" s="111" t="s">
        <v>388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>
        <v>-18000</v>
      </c>
      <c r="S3" s="88">
        <v>-18000</v>
      </c>
      <c r="T3" s="88">
        <v>-18000</v>
      </c>
      <c r="U3" s="88">
        <v>-18000</v>
      </c>
      <c r="V3" s="88">
        <v>-18000</v>
      </c>
      <c r="W3" s="88">
        <v>-18000</v>
      </c>
      <c r="X3" s="88">
        <v>-18000</v>
      </c>
      <c r="Y3" s="89">
        <v>-18000</v>
      </c>
    </row>
    <row r="4" spans="1:25" ht="15" customHeight="1" x14ac:dyDescent="0.2">
      <c r="A4" s="50" t="s">
        <v>147</v>
      </c>
      <c r="B4" s="8"/>
      <c r="C4" s="3" t="s">
        <v>242</v>
      </c>
      <c r="D4" s="8">
        <v>15</v>
      </c>
      <c r="E4" s="7"/>
      <c r="F4" s="55" t="s">
        <v>243</v>
      </c>
      <c r="G4" s="111" t="s">
        <v>388</v>
      </c>
      <c r="H4" s="88"/>
      <c r="I4" s="88"/>
      <c r="J4" s="88"/>
      <c r="K4" s="88"/>
      <c r="L4" s="88"/>
      <c r="M4" s="88"/>
      <c r="N4" s="88">
        <v>-6000</v>
      </c>
      <c r="O4" s="88">
        <v>-6000</v>
      </c>
      <c r="P4" s="88">
        <v>-6000</v>
      </c>
      <c r="Q4" s="88">
        <v>-6000</v>
      </c>
      <c r="R4" s="88">
        <v>-6000</v>
      </c>
      <c r="S4" s="88">
        <v>-6000</v>
      </c>
      <c r="T4" s="88"/>
      <c r="U4" s="88"/>
      <c r="V4" s="88"/>
      <c r="W4" s="88"/>
      <c r="X4" s="88"/>
      <c r="Y4" s="89"/>
    </row>
    <row r="5" spans="1:25" ht="15" customHeight="1" x14ac:dyDescent="0.2">
      <c r="A5" s="50" t="s">
        <v>142</v>
      </c>
      <c r="B5" s="8"/>
      <c r="C5" s="3" t="s">
        <v>343</v>
      </c>
      <c r="D5" s="8">
        <v>10</v>
      </c>
      <c r="E5" s="7"/>
      <c r="F5" s="55" t="s">
        <v>124</v>
      </c>
      <c r="G5" s="111" t="s">
        <v>388</v>
      </c>
      <c r="H5" s="88"/>
      <c r="I5" s="88">
        <v>-4000</v>
      </c>
      <c r="J5" s="88">
        <v>-16000</v>
      </c>
      <c r="K5" s="88">
        <v>-12000</v>
      </c>
      <c r="L5" s="88">
        <v>-12000</v>
      </c>
      <c r="M5" s="88">
        <v>-12000</v>
      </c>
      <c r="N5" s="88">
        <v>-4000</v>
      </c>
      <c r="O5" s="88">
        <v>-4000</v>
      </c>
      <c r="P5" s="88">
        <v>-4000</v>
      </c>
      <c r="Q5" s="88">
        <v>-4000</v>
      </c>
      <c r="R5" s="88">
        <v>-4000</v>
      </c>
      <c r="S5" s="88">
        <v>-4000</v>
      </c>
      <c r="T5" s="88">
        <v>-4000</v>
      </c>
      <c r="U5" s="88">
        <v>-4000</v>
      </c>
      <c r="V5" s="88">
        <v>-4000</v>
      </c>
      <c r="W5" s="88">
        <v>-4000</v>
      </c>
      <c r="X5" s="88">
        <v>-4000</v>
      </c>
      <c r="Y5" s="89">
        <v>-4000</v>
      </c>
    </row>
    <row r="6" spans="1:25" ht="15" customHeight="1" thickBot="1" x14ac:dyDescent="0.25">
      <c r="A6" s="153"/>
      <c r="B6" s="90"/>
      <c r="C6" s="6"/>
      <c r="D6" s="90"/>
      <c r="E6" s="98"/>
      <c r="F6" s="318"/>
      <c r="G6" s="6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329"/>
    </row>
    <row r="7" spans="1:25" ht="15" customHeight="1" thickTop="1" thickBot="1" x14ac:dyDescent="0.3">
      <c r="A7" s="537" t="s">
        <v>340</v>
      </c>
      <c r="B7" s="538"/>
      <c r="C7" s="539"/>
      <c r="D7" s="538"/>
      <c r="E7" s="540"/>
      <c r="F7" s="541"/>
      <c r="G7" s="539"/>
      <c r="H7" s="542"/>
      <c r="I7" s="542">
        <f>SUM(I3:I6)</f>
        <v>-4000</v>
      </c>
      <c r="J7" s="542">
        <f t="shared" ref="J7:Y7" si="0">SUM(J3:J6)</f>
        <v>-16000</v>
      </c>
      <c r="K7" s="542">
        <f t="shared" si="0"/>
        <v>-12000</v>
      </c>
      <c r="L7" s="542">
        <f t="shared" si="0"/>
        <v>-12000</v>
      </c>
      <c r="M7" s="542">
        <f t="shared" si="0"/>
        <v>-12000</v>
      </c>
      <c r="N7" s="542">
        <f t="shared" si="0"/>
        <v>-10000</v>
      </c>
      <c r="O7" s="542">
        <f t="shared" si="0"/>
        <v>-10000</v>
      </c>
      <c r="P7" s="542">
        <f t="shared" si="0"/>
        <v>-10000</v>
      </c>
      <c r="Q7" s="542">
        <f t="shared" si="0"/>
        <v>-10000</v>
      </c>
      <c r="R7" s="542">
        <f t="shared" si="0"/>
        <v>-28000</v>
      </c>
      <c r="S7" s="542">
        <f t="shared" si="0"/>
        <v>-28000</v>
      </c>
      <c r="T7" s="542">
        <f t="shared" si="0"/>
        <v>-22000</v>
      </c>
      <c r="U7" s="542">
        <f t="shared" si="0"/>
        <v>-22000</v>
      </c>
      <c r="V7" s="542">
        <f t="shared" si="0"/>
        <v>-22000</v>
      </c>
      <c r="W7" s="542">
        <f t="shared" si="0"/>
        <v>-22000</v>
      </c>
      <c r="X7" s="542">
        <f t="shared" si="0"/>
        <v>-22000</v>
      </c>
      <c r="Y7" s="543">
        <f t="shared" si="0"/>
        <v>-22000</v>
      </c>
    </row>
    <row r="8" spans="1:25" ht="15" customHeight="1" thickTop="1" x14ac:dyDescent="0.25">
      <c r="A8" s="632"/>
      <c r="B8" s="633"/>
      <c r="C8" s="634"/>
      <c r="D8" s="633"/>
      <c r="E8" s="635"/>
      <c r="F8" s="636"/>
      <c r="G8" s="634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W8" s="637"/>
      <c r="X8" s="637"/>
      <c r="Y8" s="638"/>
    </row>
    <row r="9" spans="1:25" ht="15" customHeight="1" x14ac:dyDescent="0.25">
      <c r="A9" s="534" t="s">
        <v>331</v>
      </c>
      <c r="B9" s="535"/>
      <c r="C9" s="33"/>
      <c r="D9" s="535"/>
      <c r="E9" s="44"/>
      <c r="F9" s="93"/>
      <c r="G9" s="33"/>
      <c r="H9" s="536"/>
      <c r="I9" s="536"/>
      <c r="J9" s="536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19"/>
    </row>
    <row r="10" spans="1:25" ht="15" customHeight="1" x14ac:dyDescent="0.2">
      <c r="A10" s="548" t="s">
        <v>425</v>
      </c>
      <c r="B10" s="535"/>
      <c r="C10" s="33"/>
      <c r="D10" s="535"/>
      <c r="E10" s="44"/>
      <c r="F10" s="93"/>
      <c r="G10" s="33"/>
      <c r="H10" s="536"/>
      <c r="I10" s="536"/>
      <c r="J10" s="536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19"/>
    </row>
    <row r="11" spans="1:25" ht="15" customHeight="1" x14ac:dyDescent="0.2">
      <c r="A11" s="548" t="s">
        <v>431</v>
      </c>
      <c r="B11" s="535"/>
      <c r="C11" s="33"/>
      <c r="D11" s="535"/>
      <c r="E11" s="44"/>
      <c r="F11" s="93"/>
      <c r="G11" s="33"/>
      <c r="H11" s="536"/>
      <c r="I11" s="536"/>
      <c r="J11" s="536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19"/>
    </row>
    <row r="12" spans="1:25" ht="15" customHeight="1" x14ac:dyDescent="0.2">
      <c r="A12" s="548" t="s">
        <v>424</v>
      </c>
      <c r="B12" s="535"/>
      <c r="C12" s="33"/>
      <c r="D12" s="535"/>
      <c r="E12" s="44"/>
      <c r="F12" s="93"/>
      <c r="G12" s="33"/>
      <c r="H12" s="536"/>
      <c r="I12" s="536"/>
      <c r="J12" s="536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19"/>
    </row>
    <row r="13" spans="1:25" ht="15" customHeight="1" x14ac:dyDescent="0.2">
      <c r="A13" s="548" t="s">
        <v>426</v>
      </c>
      <c r="B13" s="535"/>
      <c r="C13" s="33"/>
      <c r="D13" s="535"/>
      <c r="E13" s="44"/>
      <c r="F13" s="93"/>
      <c r="G13" s="33"/>
      <c r="H13" s="536"/>
      <c r="I13" s="536"/>
      <c r="J13" s="536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19"/>
    </row>
    <row r="14" spans="1:25" ht="15" customHeight="1" x14ac:dyDescent="0.2">
      <c r="A14" s="51" t="s">
        <v>239</v>
      </c>
      <c r="B14" s="15"/>
      <c r="C14" s="15"/>
      <c r="D14" s="15"/>
      <c r="E14" s="14"/>
      <c r="F14" s="15"/>
      <c r="G14" s="15"/>
      <c r="H14" s="15"/>
      <c r="I14" s="151"/>
      <c r="J14" s="151">
        <v>20000</v>
      </c>
      <c r="K14" s="15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4"/>
    </row>
    <row r="15" spans="1:25" ht="15" customHeight="1" thickBot="1" x14ac:dyDescent="0.25">
      <c r="A15" s="532" t="s">
        <v>338</v>
      </c>
      <c r="B15" s="38"/>
      <c r="C15" s="38"/>
      <c r="D15" s="38"/>
      <c r="E15" s="37"/>
      <c r="F15" s="38"/>
      <c r="G15" s="38"/>
      <c r="H15" s="38"/>
      <c r="I15" s="38"/>
      <c r="J15" s="38"/>
      <c r="K15" s="38">
        <v>10000</v>
      </c>
      <c r="L15" s="38">
        <v>10000</v>
      </c>
      <c r="M15" s="38">
        <v>15000</v>
      </c>
      <c r="N15" s="38">
        <v>15000</v>
      </c>
      <c r="O15" s="38">
        <v>15000</v>
      </c>
      <c r="P15" s="38">
        <v>15000</v>
      </c>
      <c r="Q15" s="38">
        <v>15000</v>
      </c>
      <c r="R15" s="38">
        <v>15000</v>
      </c>
      <c r="S15" s="38">
        <v>20000</v>
      </c>
      <c r="T15" s="38">
        <v>20000</v>
      </c>
      <c r="U15" s="38">
        <v>20000</v>
      </c>
      <c r="V15" s="38">
        <v>20000</v>
      </c>
      <c r="W15" s="38">
        <v>20000</v>
      </c>
      <c r="X15" s="38">
        <v>20000</v>
      </c>
      <c r="Y15" s="92">
        <v>20000</v>
      </c>
    </row>
    <row r="16" spans="1:25" s="17" customFormat="1" ht="15" customHeight="1" thickTop="1" thickBot="1" x14ac:dyDescent="0.3">
      <c r="A16" s="516" t="s">
        <v>335</v>
      </c>
      <c r="B16" s="518"/>
      <c r="C16" s="519"/>
      <c r="D16" s="518"/>
      <c r="E16" s="533"/>
      <c r="F16" s="518"/>
      <c r="G16" s="519"/>
      <c r="H16" s="519"/>
      <c r="I16" s="519">
        <f>SUM(I9:I15)</f>
        <v>0</v>
      </c>
      <c r="J16" s="519">
        <f t="shared" ref="J16:Y16" si="1">SUM(J9:J15)</f>
        <v>20000</v>
      </c>
      <c r="K16" s="519">
        <f t="shared" si="1"/>
        <v>10000</v>
      </c>
      <c r="L16" s="519">
        <f t="shared" si="1"/>
        <v>10000</v>
      </c>
      <c r="M16" s="519">
        <f t="shared" si="1"/>
        <v>15000</v>
      </c>
      <c r="N16" s="519">
        <f t="shared" si="1"/>
        <v>15000</v>
      </c>
      <c r="O16" s="519">
        <f t="shared" si="1"/>
        <v>15000</v>
      </c>
      <c r="P16" s="519">
        <f t="shared" si="1"/>
        <v>15000</v>
      </c>
      <c r="Q16" s="519">
        <f t="shared" si="1"/>
        <v>15000</v>
      </c>
      <c r="R16" s="519">
        <f t="shared" si="1"/>
        <v>15000</v>
      </c>
      <c r="S16" s="519">
        <f t="shared" si="1"/>
        <v>20000</v>
      </c>
      <c r="T16" s="519">
        <f t="shared" si="1"/>
        <v>20000</v>
      </c>
      <c r="U16" s="519">
        <f t="shared" si="1"/>
        <v>20000</v>
      </c>
      <c r="V16" s="519">
        <f t="shared" si="1"/>
        <v>20000</v>
      </c>
      <c r="W16" s="519">
        <f t="shared" si="1"/>
        <v>20000</v>
      </c>
      <c r="X16" s="519">
        <f t="shared" si="1"/>
        <v>20000</v>
      </c>
      <c r="Y16" s="519">
        <f t="shared" si="1"/>
        <v>20000</v>
      </c>
    </row>
    <row r="17" spans="1:25" ht="15" customHeight="1" thickTop="1" thickBot="1" x14ac:dyDescent="0.3">
      <c r="A17" s="53"/>
      <c r="B17" s="46"/>
      <c r="C17" s="46"/>
      <c r="D17" s="46"/>
      <c r="E17" s="45"/>
      <c r="F17" s="46"/>
      <c r="G17" s="46"/>
      <c r="H17" s="47"/>
      <c r="I17" s="280"/>
      <c r="J17" s="280"/>
      <c r="K17" s="288"/>
      <c r="L17" s="280"/>
      <c r="M17" s="280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148"/>
    </row>
    <row r="18" spans="1:25" s="17" customFormat="1" ht="15" customHeight="1" thickTop="1" thickBot="1" x14ac:dyDescent="0.3">
      <c r="A18" s="438" t="s">
        <v>336</v>
      </c>
      <c r="B18" s="72"/>
      <c r="C18" s="72"/>
      <c r="D18" s="72"/>
      <c r="E18" s="152"/>
      <c r="F18" s="72"/>
      <c r="G18" s="72"/>
      <c r="H18" s="72">
        <v>15319.39</v>
      </c>
      <c r="I18" s="72">
        <f>H18+I7+I16</f>
        <v>11319.39</v>
      </c>
      <c r="J18" s="72">
        <f t="shared" ref="J18:Y18" si="2">I18+J7+J16</f>
        <v>15319.39</v>
      </c>
      <c r="K18" s="72">
        <f t="shared" si="2"/>
        <v>13319.39</v>
      </c>
      <c r="L18" s="72">
        <f t="shared" si="2"/>
        <v>11319.39</v>
      </c>
      <c r="M18" s="72">
        <f t="shared" si="2"/>
        <v>14319.39</v>
      </c>
      <c r="N18" s="72">
        <f t="shared" si="2"/>
        <v>19319.39</v>
      </c>
      <c r="O18" s="72">
        <f t="shared" si="2"/>
        <v>24319.39</v>
      </c>
      <c r="P18" s="72">
        <f t="shared" si="2"/>
        <v>29319.39</v>
      </c>
      <c r="Q18" s="72">
        <f t="shared" si="2"/>
        <v>34319.39</v>
      </c>
      <c r="R18" s="72">
        <f t="shared" si="2"/>
        <v>21319.39</v>
      </c>
      <c r="S18" s="72">
        <f t="shared" si="2"/>
        <v>13319.39</v>
      </c>
      <c r="T18" s="72">
        <f t="shared" si="2"/>
        <v>11319.39</v>
      </c>
      <c r="U18" s="72">
        <f t="shared" si="2"/>
        <v>9319.39</v>
      </c>
      <c r="V18" s="72">
        <f t="shared" si="2"/>
        <v>7319.3899999999994</v>
      </c>
      <c r="W18" s="72">
        <f t="shared" si="2"/>
        <v>5319.3899999999994</v>
      </c>
      <c r="X18" s="72">
        <f t="shared" si="2"/>
        <v>3319.3899999999994</v>
      </c>
      <c r="Y18" s="86">
        <f t="shared" si="2"/>
        <v>1319.3899999999994</v>
      </c>
    </row>
    <row r="19" spans="1:25" ht="15" customHeight="1" thickTop="1" thickBot="1" x14ac:dyDescent="0.25">
      <c r="A19" s="618"/>
      <c r="B19" s="43"/>
      <c r="C19" s="43"/>
      <c r="D19" s="43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619"/>
    </row>
    <row r="20" spans="1:25" s="17" customFormat="1" ht="15" customHeight="1" thickTop="1" thickBot="1" x14ac:dyDescent="0.3">
      <c r="A20" s="620" t="s">
        <v>337</v>
      </c>
      <c r="B20" s="620"/>
      <c r="C20" s="620"/>
      <c r="D20" s="620"/>
      <c r="E20" s="621"/>
      <c r="F20" s="620"/>
      <c r="G20" s="620"/>
      <c r="H20" s="620"/>
      <c r="I20" s="620"/>
      <c r="J20" s="620">
        <f t="shared" ref="J20:Y20" si="3">J15</f>
        <v>0</v>
      </c>
      <c r="K20" s="620">
        <f t="shared" si="3"/>
        <v>10000</v>
      </c>
      <c r="L20" s="620">
        <f t="shared" si="3"/>
        <v>10000</v>
      </c>
      <c r="M20" s="620">
        <f t="shared" si="3"/>
        <v>15000</v>
      </c>
      <c r="N20" s="620">
        <f t="shared" si="3"/>
        <v>15000</v>
      </c>
      <c r="O20" s="620">
        <f t="shared" si="3"/>
        <v>15000</v>
      </c>
      <c r="P20" s="620">
        <f t="shared" si="3"/>
        <v>15000</v>
      </c>
      <c r="Q20" s="620">
        <f t="shared" si="3"/>
        <v>15000</v>
      </c>
      <c r="R20" s="620">
        <f t="shared" si="3"/>
        <v>15000</v>
      </c>
      <c r="S20" s="620">
        <f t="shared" si="3"/>
        <v>20000</v>
      </c>
      <c r="T20" s="620">
        <f t="shared" si="3"/>
        <v>20000</v>
      </c>
      <c r="U20" s="620">
        <f t="shared" si="3"/>
        <v>20000</v>
      </c>
      <c r="V20" s="620">
        <f t="shared" si="3"/>
        <v>20000</v>
      </c>
      <c r="W20" s="620">
        <f t="shared" si="3"/>
        <v>20000</v>
      </c>
      <c r="X20" s="620">
        <f t="shared" si="3"/>
        <v>20000</v>
      </c>
      <c r="Y20" s="620">
        <f t="shared" si="3"/>
        <v>20000</v>
      </c>
    </row>
    <row r="21" spans="1:25" ht="15" customHeight="1" thickTop="1" x14ac:dyDescent="0.2"/>
  </sheetData>
  <pageMargins left="0" right="0" top="0" bottom="0" header="0.3" footer="0.3"/>
  <pageSetup paperSize="5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5E6A-B390-4A0B-B28A-64693BE5212A}">
  <sheetPr>
    <pageSetUpPr fitToPage="1"/>
  </sheetPr>
  <dimension ref="A1:Y51"/>
  <sheetViews>
    <sheetView zoomScaleNormal="100" workbookViewId="0">
      <pane xSplit="1" ySplit="1" topLeftCell="F14" activePane="bottomRight" state="frozen"/>
      <selection activeCell="A7" sqref="A7"/>
      <selection pane="topRight" activeCell="A7" sqref="A7"/>
      <selection pane="bottomLeft" activeCell="A7" sqref="A7"/>
      <selection pane="bottomRight" activeCell="J31" sqref="J31"/>
    </sheetView>
  </sheetViews>
  <sheetFormatPr defaultColWidth="9.140625" defaultRowHeight="15" customHeight="1" x14ac:dyDescent="0.2"/>
  <cols>
    <col min="1" max="1" width="45.85546875" style="16" customWidth="1"/>
    <col min="2" max="2" width="11.42578125" style="32" customWidth="1"/>
    <col min="3" max="3" width="11.85546875" style="16" customWidth="1"/>
    <col min="4" max="4" width="12.85546875" style="16" customWidth="1"/>
    <col min="5" max="5" width="16.7109375" style="16" customWidth="1"/>
    <col min="6" max="6" width="34.85546875" style="16" customWidth="1"/>
    <col min="7" max="7" width="20.5703125" style="16" customWidth="1"/>
    <col min="8" max="8" width="12.7109375" style="16" customWidth="1"/>
    <col min="9" max="9" width="11.7109375" style="16" customWidth="1"/>
    <col min="10" max="10" width="14.5703125" style="16" customWidth="1"/>
    <col min="11" max="11" width="13.42578125" style="16" customWidth="1"/>
    <col min="12" max="12" width="15.140625" style="16" customWidth="1"/>
    <col min="13" max="13" width="14.42578125" style="16" customWidth="1"/>
    <col min="14" max="14" width="13.42578125" style="16" customWidth="1"/>
    <col min="15" max="15" width="13.140625" style="16" customWidth="1"/>
    <col min="16" max="16" width="15.140625" style="16" customWidth="1"/>
    <col min="17" max="17" width="13.7109375" style="16" customWidth="1"/>
    <col min="18" max="18" width="13" style="16" customWidth="1"/>
    <col min="19" max="19" width="13.85546875" style="16" customWidth="1"/>
    <col min="20" max="25" width="16.28515625" style="16" customWidth="1"/>
    <col min="26" max="16384" width="9.140625" style="16"/>
  </cols>
  <sheetData>
    <row r="1" spans="1:25" s="17" customFormat="1" ht="49.9" customHeight="1" thickTop="1" thickBot="1" x14ac:dyDescent="0.3">
      <c r="A1" s="440" t="s">
        <v>411</v>
      </c>
      <c r="B1" s="290" t="s">
        <v>389</v>
      </c>
      <c r="C1" s="291" t="s">
        <v>0</v>
      </c>
      <c r="D1" s="298" t="s">
        <v>1</v>
      </c>
      <c r="E1" s="291" t="s">
        <v>3</v>
      </c>
      <c r="F1" s="299" t="s">
        <v>2</v>
      </c>
      <c r="G1" s="291" t="s">
        <v>148</v>
      </c>
      <c r="H1" s="291" t="s">
        <v>351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17" customFormat="1" ht="15" customHeight="1" thickTop="1" x14ac:dyDescent="0.25">
      <c r="A2" s="550" t="s">
        <v>330</v>
      </c>
      <c r="B2" s="551"/>
      <c r="C2" s="552"/>
      <c r="D2" s="381"/>
      <c r="E2" s="552"/>
      <c r="F2" s="553"/>
      <c r="G2" s="552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133"/>
    </row>
    <row r="3" spans="1:25" ht="15" customHeight="1" x14ac:dyDescent="0.2">
      <c r="A3" s="320" t="s">
        <v>339</v>
      </c>
      <c r="B3" s="9">
        <v>2011</v>
      </c>
      <c r="C3" s="3" t="s">
        <v>29</v>
      </c>
      <c r="D3" s="3">
        <v>20</v>
      </c>
      <c r="E3" s="3">
        <v>363883</v>
      </c>
      <c r="F3" s="4" t="s">
        <v>130</v>
      </c>
      <c r="G3" s="111" t="s">
        <v>388</v>
      </c>
      <c r="H3" s="88"/>
      <c r="I3" s="88"/>
      <c r="J3" s="88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87"/>
    </row>
    <row r="4" spans="1:25" ht="15" customHeight="1" x14ac:dyDescent="0.2">
      <c r="A4" s="320"/>
      <c r="B4" s="9"/>
      <c r="C4" s="3"/>
      <c r="D4" s="3"/>
      <c r="E4" s="3"/>
      <c r="F4" s="4"/>
      <c r="G4" s="317"/>
      <c r="H4" s="88"/>
      <c r="I4" s="88"/>
      <c r="J4" s="88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87"/>
    </row>
    <row r="5" spans="1:25" ht="15" customHeight="1" x14ac:dyDescent="0.2">
      <c r="A5" s="320" t="s">
        <v>159</v>
      </c>
      <c r="B5" s="9">
        <v>2015</v>
      </c>
      <c r="C5" s="3" t="s">
        <v>30</v>
      </c>
      <c r="D5" s="3">
        <v>20</v>
      </c>
      <c r="E5" s="3">
        <v>386164</v>
      </c>
      <c r="F5" s="4" t="s">
        <v>131</v>
      </c>
      <c r="G5" s="111" t="s">
        <v>388</v>
      </c>
      <c r="H5" s="544"/>
      <c r="I5" s="544"/>
      <c r="J5" s="544"/>
      <c r="K5" s="15"/>
      <c r="L5" s="15"/>
      <c r="M5" s="15"/>
      <c r="N5" s="15"/>
      <c r="O5" s="15"/>
      <c r="P5" s="15"/>
      <c r="Q5" s="15">
        <v>-300000</v>
      </c>
      <c r="R5" s="15">
        <v>-700000</v>
      </c>
      <c r="S5" s="15"/>
      <c r="T5" s="15"/>
      <c r="U5" s="15"/>
      <c r="V5" s="15"/>
      <c r="W5" s="15"/>
      <c r="X5" s="15"/>
      <c r="Y5" s="87"/>
    </row>
    <row r="6" spans="1:25" ht="15" customHeight="1" x14ac:dyDescent="0.2">
      <c r="A6" s="320"/>
      <c r="B6" s="7"/>
      <c r="C6" s="8"/>
      <c r="D6" s="8"/>
      <c r="E6" s="3"/>
      <c r="F6" s="4"/>
      <c r="G6" s="3"/>
      <c r="H6" s="544"/>
      <c r="I6" s="544"/>
      <c r="J6" s="54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87"/>
    </row>
    <row r="7" spans="1:25" ht="15" customHeight="1" x14ac:dyDescent="0.2">
      <c r="A7" s="320" t="s">
        <v>160</v>
      </c>
      <c r="B7" s="7">
        <v>2018</v>
      </c>
      <c r="C7" s="8" t="s">
        <v>31</v>
      </c>
      <c r="D7" s="8">
        <v>20</v>
      </c>
      <c r="E7" s="3">
        <v>384542</v>
      </c>
      <c r="F7" s="4" t="s">
        <v>132</v>
      </c>
      <c r="G7" s="3" t="s">
        <v>326</v>
      </c>
      <c r="H7" s="544"/>
      <c r="I7" s="544">
        <v>-48572</v>
      </c>
      <c r="J7" s="54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>
        <v>-300000</v>
      </c>
      <c r="W7" s="15">
        <v>-700000</v>
      </c>
      <c r="X7" s="15"/>
      <c r="Y7" s="87"/>
    </row>
    <row r="8" spans="1:25" ht="15" customHeight="1" x14ac:dyDescent="0.2">
      <c r="A8" s="320"/>
      <c r="B8" s="7"/>
      <c r="C8" s="8"/>
      <c r="D8" s="8"/>
      <c r="E8" s="3"/>
      <c r="F8" s="4"/>
      <c r="G8" s="3" t="s">
        <v>327</v>
      </c>
      <c r="H8" s="544"/>
      <c r="I8" s="544">
        <v>-1035</v>
      </c>
      <c r="J8" s="54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87"/>
    </row>
    <row r="9" spans="1:25" ht="15" customHeight="1" x14ac:dyDescent="0.2">
      <c r="A9" s="320"/>
      <c r="B9" s="7"/>
      <c r="C9" s="8"/>
      <c r="D9" s="8"/>
      <c r="E9" s="3"/>
      <c r="F9" s="4"/>
      <c r="G9" s="3"/>
      <c r="H9" s="544"/>
      <c r="I9" s="544"/>
      <c r="J9" s="54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87"/>
    </row>
    <row r="10" spans="1:25" ht="15" customHeight="1" x14ac:dyDescent="0.2">
      <c r="A10" s="49" t="s">
        <v>134</v>
      </c>
      <c r="B10" s="9">
        <v>2005</v>
      </c>
      <c r="C10" s="3" t="s">
        <v>32</v>
      </c>
      <c r="D10" s="3">
        <v>20</v>
      </c>
      <c r="E10" s="3">
        <v>199534</v>
      </c>
      <c r="F10" s="4" t="s">
        <v>128</v>
      </c>
      <c r="G10" s="3" t="s">
        <v>328</v>
      </c>
      <c r="H10" s="88"/>
      <c r="I10" s="88">
        <v>-10000</v>
      </c>
      <c r="J10" s="8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87"/>
    </row>
    <row r="11" spans="1:25" ht="15" customHeight="1" x14ac:dyDescent="0.2">
      <c r="A11" s="50"/>
      <c r="B11" s="7"/>
      <c r="C11" s="8"/>
      <c r="D11" s="8"/>
      <c r="E11" s="3"/>
      <c r="F11" s="4"/>
      <c r="G11" s="8" t="s">
        <v>329</v>
      </c>
      <c r="H11" s="88"/>
      <c r="I11" s="88">
        <v>65</v>
      </c>
      <c r="J11" s="88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87"/>
    </row>
    <row r="12" spans="1:25" ht="15" customHeight="1" x14ac:dyDescent="0.2">
      <c r="A12" s="50"/>
      <c r="B12" s="7"/>
      <c r="C12" s="8"/>
      <c r="D12" s="8"/>
      <c r="E12" s="3"/>
      <c r="F12" s="4"/>
      <c r="G12" s="8" t="s">
        <v>388</v>
      </c>
      <c r="H12" s="88"/>
      <c r="I12" s="88">
        <v>-467747</v>
      </c>
      <c r="J12" s="88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87"/>
    </row>
    <row r="13" spans="1:25" ht="15" customHeight="1" x14ac:dyDescent="0.2">
      <c r="A13" s="50"/>
      <c r="B13" s="7"/>
      <c r="C13" s="8"/>
      <c r="D13" s="8"/>
      <c r="E13" s="3"/>
      <c r="F13" s="4"/>
      <c r="G13" s="8"/>
      <c r="H13" s="88"/>
      <c r="I13" s="88"/>
      <c r="J13" s="88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87"/>
    </row>
    <row r="14" spans="1:25" ht="15" customHeight="1" x14ac:dyDescent="0.2">
      <c r="A14" s="320" t="s">
        <v>270</v>
      </c>
      <c r="B14" s="7">
        <v>2024</v>
      </c>
      <c r="C14" s="8" t="s">
        <v>6</v>
      </c>
      <c r="D14" s="8">
        <v>20</v>
      </c>
      <c r="E14" s="3">
        <v>269159</v>
      </c>
      <c r="F14" s="4" t="s">
        <v>129</v>
      </c>
      <c r="G14" s="111" t="s">
        <v>388</v>
      </c>
      <c r="H14" s="88"/>
      <c r="I14" s="88"/>
      <c r="J14" s="88"/>
      <c r="K14" s="15"/>
      <c r="L14" s="15"/>
      <c r="M14" s="15"/>
      <c r="N14" s="15"/>
      <c r="O14" s="15"/>
      <c r="P14" s="15" t="s">
        <v>19</v>
      </c>
      <c r="Q14" s="15"/>
      <c r="R14" s="15"/>
      <c r="S14" s="15"/>
      <c r="T14" s="15"/>
      <c r="U14" s="15"/>
      <c r="V14" s="15"/>
      <c r="W14" s="15"/>
      <c r="X14" s="15"/>
      <c r="Y14" s="87"/>
    </row>
    <row r="15" spans="1:25" ht="15" customHeight="1" x14ac:dyDescent="0.2">
      <c r="A15" s="320"/>
      <c r="B15" s="7"/>
      <c r="C15" s="8"/>
      <c r="D15" s="8"/>
      <c r="E15" s="3"/>
      <c r="F15" s="4"/>
      <c r="G15" s="3"/>
      <c r="H15" s="88"/>
      <c r="I15" s="88"/>
      <c r="J15" s="8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87"/>
    </row>
    <row r="16" spans="1:25" ht="15" customHeight="1" x14ac:dyDescent="0.2">
      <c r="A16" s="320" t="s">
        <v>34</v>
      </c>
      <c r="B16" s="7">
        <v>2020</v>
      </c>
      <c r="C16" s="8" t="s">
        <v>24</v>
      </c>
      <c r="D16" s="8">
        <v>10</v>
      </c>
      <c r="E16" s="3">
        <v>19480</v>
      </c>
      <c r="F16" s="4"/>
      <c r="G16" s="111" t="s">
        <v>388</v>
      </c>
      <c r="H16" s="88"/>
      <c r="I16" s="88"/>
      <c r="J16" s="88"/>
      <c r="K16" s="15"/>
      <c r="L16" s="15"/>
      <c r="M16" s="15"/>
      <c r="N16" s="15">
        <v>-15000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87"/>
    </row>
    <row r="17" spans="1:25" ht="15" customHeight="1" x14ac:dyDescent="0.2">
      <c r="A17" s="320"/>
      <c r="B17" s="7"/>
      <c r="C17" s="8"/>
      <c r="D17" s="8"/>
      <c r="E17" s="3"/>
      <c r="F17" s="4"/>
      <c r="G17" s="3"/>
      <c r="H17" s="88"/>
      <c r="I17" s="88"/>
      <c r="J17" s="88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87"/>
    </row>
    <row r="18" spans="1:25" ht="15" customHeight="1" x14ac:dyDescent="0.2">
      <c r="A18" s="320" t="s">
        <v>382</v>
      </c>
      <c r="B18" s="7">
        <v>2004</v>
      </c>
      <c r="C18" s="8" t="s">
        <v>35</v>
      </c>
      <c r="D18" s="8">
        <v>15</v>
      </c>
      <c r="E18" s="3" t="s">
        <v>166</v>
      </c>
      <c r="F18" s="55" t="s">
        <v>36</v>
      </c>
      <c r="G18" s="111" t="s">
        <v>388</v>
      </c>
      <c r="H18" s="88"/>
      <c r="I18" s="88"/>
      <c r="J18" s="88"/>
      <c r="K18" s="15">
        <v>-40000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87"/>
    </row>
    <row r="19" spans="1:25" ht="15" customHeight="1" x14ac:dyDescent="0.2">
      <c r="A19" s="320"/>
      <c r="B19" s="7"/>
      <c r="C19" s="8"/>
      <c r="D19" s="8"/>
      <c r="E19" s="3"/>
      <c r="F19" s="4"/>
      <c r="G19" s="3"/>
      <c r="H19" s="88"/>
      <c r="I19" s="88"/>
      <c r="J19" s="8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87"/>
    </row>
    <row r="20" spans="1:25" ht="15" customHeight="1" x14ac:dyDescent="0.2">
      <c r="A20" s="320" t="s">
        <v>383</v>
      </c>
      <c r="B20" s="7">
        <v>2009</v>
      </c>
      <c r="C20" s="8" t="s">
        <v>33</v>
      </c>
      <c r="D20" s="8">
        <v>15</v>
      </c>
      <c r="E20" s="3" t="s">
        <v>166</v>
      </c>
      <c r="F20" s="55" t="s">
        <v>341</v>
      </c>
      <c r="G20" s="111" t="s">
        <v>388</v>
      </c>
      <c r="H20" s="88"/>
      <c r="I20" s="88"/>
      <c r="J20" s="88"/>
      <c r="K20" s="15"/>
      <c r="L20" s="15">
        <v>-40000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87"/>
    </row>
    <row r="21" spans="1:25" ht="15" customHeight="1" x14ac:dyDescent="0.2">
      <c r="A21" s="320"/>
      <c r="B21" s="7"/>
      <c r="C21" s="8"/>
      <c r="D21" s="8"/>
      <c r="E21" s="3"/>
      <c r="F21" s="4"/>
      <c r="G21" s="3"/>
      <c r="H21" s="88"/>
      <c r="I21" s="88"/>
      <c r="J21" s="88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87"/>
    </row>
    <row r="22" spans="1:25" ht="15" customHeight="1" x14ac:dyDescent="0.2">
      <c r="A22" s="320" t="s">
        <v>342</v>
      </c>
      <c r="B22" s="7">
        <v>2021</v>
      </c>
      <c r="C22" s="8" t="s">
        <v>24</v>
      </c>
      <c r="D22" s="8">
        <v>15</v>
      </c>
      <c r="E22" s="3" t="s">
        <v>166</v>
      </c>
      <c r="F22" s="55" t="s">
        <v>36</v>
      </c>
      <c r="G22" s="111" t="s">
        <v>388</v>
      </c>
      <c r="H22" s="88"/>
      <c r="I22" s="88"/>
      <c r="J22" s="88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87"/>
    </row>
    <row r="23" spans="1:25" ht="15" customHeight="1" x14ac:dyDescent="0.2">
      <c r="A23" s="320"/>
      <c r="B23" s="7"/>
      <c r="C23" s="8"/>
      <c r="D23" s="8"/>
      <c r="E23" s="3"/>
      <c r="F23" s="4"/>
      <c r="G23" s="111"/>
      <c r="H23" s="88"/>
      <c r="I23" s="88"/>
      <c r="J23" s="88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87"/>
    </row>
    <row r="24" spans="1:25" ht="15" customHeight="1" x14ac:dyDescent="0.2">
      <c r="A24" s="321" t="s">
        <v>37</v>
      </c>
      <c r="B24" s="7">
        <v>2022</v>
      </c>
      <c r="C24" s="8" t="s">
        <v>35</v>
      </c>
      <c r="D24" s="8">
        <v>25</v>
      </c>
      <c r="E24" s="3" t="s">
        <v>166</v>
      </c>
      <c r="F24" s="55" t="s">
        <v>38</v>
      </c>
      <c r="G24" s="111" t="s">
        <v>388</v>
      </c>
      <c r="H24" s="88"/>
      <c r="I24" s="88"/>
      <c r="J24" s="88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87"/>
    </row>
    <row r="25" spans="1:25" ht="15" customHeight="1" x14ac:dyDescent="0.2">
      <c r="A25" s="50"/>
      <c r="B25" s="7"/>
      <c r="C25" s="8"/>
      <c r="D25" s="8"/>
      <c r="E25" s="3"/>
      <c r="F25" s="4"/>
      <c r="G25" s="3"/>
      <c r="H25" s="88"/>
      <c r="I25" s="88"/>
      <c r="J25" s="88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87"/>
    </row>
    <row r="26" spans="1:25" ht="15" customHeight="1" x14ac:dyDescent="0.2">
      <c r="A26" s="50" t="s">
        <v>344</v>
      </c>
      <c r="B26" s="7">
        <v>2018</v>
      </c>
      <c r="C26" s="8" t="s">
        <v>46</v>
      </c>
      <c r="D26" s="8">
        <v>15</v>
      </c>
      <c r="E26" s="3">
        <v>6000</v>
      </c>
      <c r="F26" s="4" t="s">
        <v>345</v>
      </c>
      <c r="G26" s="111" t="s">
        <v>388</v>
      </c>
      <c r="H26" s="88"/>
      <c r="I26" s="88"/>
      <c r="J26" s="88"/>
      <c r="K26" s="15"/>
      <c r="L26" s="15"/>
      <c r="M26" s="15"/>
      <c r="N26" s="15"/>
      <c r="O26" s="15"/>
      <c r="P26" s="15">
        <v>-12000</v>
      </c>
      <c r="Q26" s="15"/>
      <c r="R26" s="15"/>
      <c r="S26" s="15"/>
      <c r="T26" s="15"/>
      <c r="U26" s="15"/>
      <c r="V26" s="15"/>
      <c r="W26" s="15"/>
      <c r="X26" s="15"/>
      <c r="Y26" s="87"/>
    </row>
    <row r="27" spans="1:25" ht="15" customHeight="1" x14ac:dyDescent="0.2">
      <c r="A27" s="50"/>
      <c r="B27" s="7"/>
      <c r="C27" s="8"/>
      <c r="D27" s="8"/>
      <c r="E27" s="3"/>
      <c r="F27" s="4"/>
      <c r="G27" s="3"/>
      <c r="H27" s="88"/>
      <c r="I27" s="88"/>
      <c r="J27" s="88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87"/>
    </row>
    <row r="28" spans="1:25" ht="15" customHeight="1" x14ac:dyDescent="0.2">
      <c r="A28" s="50" t="s">
        <v>344</v>
      </c>
      <c r="B28" s="7"/>
      <c r="C28" s="8"/>
      <c r="D28" s="8">
        <v>15</v>
      </c>
      <c r="E28" s="3"/>
      <c r="F28" s="4" t="s">
        <v>346</v>
      </c>
      <c r="G28" s="111" t="s">
        <v>388</v>
      </c>
      <c r="H28" s="88"/>
      <c r="I28" s="88"/>
      <c r="J28" s="88">
        <v>-15000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87">
        <v>-20000</v>
      </c>
    </row>
    <row r="29" spans="1:25" ht="15" customHeight="1" x14ac:dyDescent="0.2">
      <c r="A29" s="50"/>
      <c r="B29" s="7"/>
      <c r="C29" s="8"/>
      <c r="D29" s="8"/>
      <c r="E29" s="3"/>
      <c r="F29" s="4"/>
      <c r="G29" s="3"/>
      <c r="H29" s="88"/>
      <c r="I29" s="88"/>
      <c r="J29" s="8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87"/>
    </row>
    <row r="30" spans="1:25" ht="15" customHeight="1" x14ac:dyDescent="0.2">
      <c r="A30" s="50" t="s">
        <v>125</v>
      </c>
      <c r="B30" s="7"/>
      <c r="C30" s="8"/>
      <c r="D30" s="8"/>
      <c r="E30" s="3"/>
      <c r="F30" s="4"/>
      <c r="G30" s="3"/>
      <c r="H30" s="88"/>
      <c r="I30" s="88"/>
      <c r="J30" s="8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87"/>
    </row>
    <row r="31" spans="1:25" ht="15" customHeight="1" x14ac:dyDescent="0.2">
      <c r="A31" s="50" t="s">
        <v>140</v>
      </c>
      <c r="B31" s="7"/>
      <c r="C31" s="8"/>
      <c r="D31" s="8"/>
      <c r="E31" s="3"/>
      <c r="F31" s="4"/>
      <c r="G31" s="111" t="s">
        <v>388</v>
      </c>
      <c r="H31" s="88"/>
      <c r="I31" s="88"/>
      <c r="J31" s="88">
        <v>-45000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87"/>
    </row>
    <row r="32" spans="1:25" ht="15" customHeight="1" x14ac:dyDescent="0.2">
      <c r="A32" s="50" t="s">
        <v>141</v>
      </c>
      <c r="B32" s="7"/>
      <c r="C32" s="8"/>
      <c r="D32" s="8"/>
      <c r="E32" s="3"/>
      <c r="F32" s="4"/>
      <c r="G32" s="111" t="s">
        <v>388</v>
      </c>
      <c r="H32" s="88"/>
      <c r="I32" s="88"/>
      <c r="J32" s="88"/>
      <c r="K32" s="15"/>
      <c r="L32" s="15"/>
      <c r="M32" s="15"/>
      <c r="N32" s="15"/>
      <c r="O32" s="15">
        <v>-400000</v>
      </c>
      <c r="P32" s="15"/>
      <c r="Q32" s="15"/>
      <c r="R32" s="15"/>
      <c r="S32" s="15"/>
      <c r="T32" s="15"/>
      <c r="U32" s="15"/>
      <c r="V32" s="15"/>
      <c r="W32" s="15"/>
      <c r="X32" s="15"/>
      <c r="Y32" s="87"/>
    </row>
    <row r="33" spans="1:25" ht="15" customHeight="1" x14ac:dyDescent="0.2">
      <c r="A33" s="50" t="s">
        <v>151</v>
      </c>
      <c r="B33" s="7"/>
      <c r="C33" s="8"/>
      <c r="D33" s="8"/>
      <c r="E33" s="3"/>
      <c r="F33" s="4"/>
      <c r="G33" s="111" t="s">
        <v>388</v>
      </c>
      <c r="H33" s="88"/>
      <c r="I33" s="88">
        <v>-10000</v>
      </c>
      <c r="J33" s="8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87"/>
    </row>
    <row r="34" spans="1:25" ht="15" customHeight="1" thickBot="1" x14ac:dyDescent="0.25">
      <c r="A34" s="153"/>
      <c r="B34" s="98"/>
      <c r="C34" s="90"/>
      <c r="D34" s="90"/>
      <c r="E34" s="6"/>
      <c r="F34" s="91"/>
      <c r="G34" s="6"/>
      <c r="H34" s="94"/>
      <c r="I34" s="94"/>
      <c r="J34" s="94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92"/>
    </row>
    <row r="35" spans="1:25" s="17" customFormat="1" ht="19.899999999999999" customHeight="1" thickTop="1" thickBot="1" x14ac:dyDescent="0.3">
      <c r="A35" s="537" t="s">
        <v>340</v>
      </c>
      <c r="B35" s="575"/>
      <c r="C35" s="643"/>
      <c r="D35" s="643"/>
      <c r="E35" s="517"/>
      <c r="F35" s="523"/>
      <c r="G35" s="517"/>
      <c r="H35" s="524"/>
      <c r="I35" s="524">
        <f t="shared" ref="I35:Y35" si="0">SUM(I3:I34)</f>
        <v>-537289</v>
      </c>
      <c r="J35" s="524">
        <f t="shared" si="0"/>
        <v>-60000</v>
      </c>
      <c r="K35" s="524">
        <f t="shared" si="0"/>
        <v>-40000</v>
      </c>
      <c r="L35" s="524">
        <f t="shared" si="0"/>
        <v>-40000</v>
      </c>
      <c r="M35" s="524">
        <f t="shared" si="0"/>
        <v>0</v>
      </c>
      <c r="N35" s="524">
        <f t="shared" si="0"/>
        <v>-15000</v>
      </c>
      <c r="O35" s="524">
        <f t="shared" si="0"/>
        <v>-400000</v>
      </c>
      <c r="P35" s="524">
        <f t="shared" si="0"/>
        <v>-12000</v>
      </c>
      <c r="Q35" s="524">
        <f t="shared" si="0"/>
        <v>-300000</v>
      </c>
      <c r="R35" s="524">
        <f t="shared" si="0"/>
        <v>-700000</v>
      </c>
      <c r="S35" s="524">
        <f t="shared" si="0"/>
        <v>0</v>
      </c>
      <c r="T35" s="524">
        <f t="shared" si="0"/>
        <v>0</v>
      </c>
      <c r="U35" s="524">
        <f t="shared" si="0"/>
        <v>0</v>
      </c>
      <c r="V35" s="524">
        <f t="shared" si="0"/>
        <v>-300000</v>
      </c>
      <c r="W35" s="524">
        <f t="shared" si="0"/>
        <v>-700000</v>
      </c>
      <c r="X35" s="524">
        <f t="shared" si="0"/>
        <v>0</v>
      </c>
      <c r="Y35" s="525">
        <f t="shared" si="0"/>
        <v>-20000</v>
      </c>
    </row>
    <row r="36" spans="1:25" ht="15" customHeight="1" thickTop="1" x14ac:dyDescent="0.2">
      <c r="A36" s="548"/>
      <c r="B36" s="44"/>
      <c r="C36" s="535"/>
      <c r="D36" s="535"/>
      <c r="E36" s="33"/>
      <c r="F36" s="93"/>
      <c r="G36" s="33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49"/>
    </row>
    <row r="37" spans="1:25" ht="15" customHeight="1" x14ac:dyDescent="0.25">
      <c r="A37" s="631" t="s">
        <v>331</v>
      </c>
      <c r="B37" s="7"/>
      <c r="C37" s="8"/>
      <c r="D37" s="8"/>
      <c r="E37" s="3"/>
      <c r="F37" s="4"/>
      <c r="G37" s="3"/>
      <c r="H37" s="88"/>
      <c r="I37" s="88"/>
      <c r="J37" s="8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87"/>
    </row>
    <row r="38" spans="1:25" ht="15" customHeight="1" x14ac:dyDescent="0.2">
      <c r="A38" s="51" t="s">
        <v>425</v>
      </c>
      <c r="B38" s="14"/>
      <c r="C38" s="15"/>
      <c r="D38" s="15"/>
      <c r="E38" s="15"/>
      <c r="F38" s="15"/>
      <c r="G38" s="15"/>
      <c r="H38" s="15"/>
      <c r="I38" s="151"/>
      <c r="J38" s="151"/>
      <c r="K38" s="15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4"/>
    </row>
    <row r="39" spans="1:25" ht="15" customHeight="1" x14ac:dyDescent="0.2">
      <c r="A39" s="51" t="s">
        <v>431</v>
      </c>
      <c r="B39" s="14"/>
      <c r="C39" s="15"/>
      <c r="D39" s="15"/>
      <c r="E39" s="15"/>
      <c r="F39" s="15"/>
      <c r="G39" s="15"/>
      <c r="H39" s="15"/>
      <c r="I39" s="151"/>
      <c r="J39" s="151"/>
      <c r="K39" s="15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4"/>
    </row>
    <row r="40" spans="1:25" ht="15" customHeight="1" x14ac:dyDescent="0.2">
      <c r="A40" s="51" t="s">
        <v>432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87"/>
    </row>
    <row r="41" spans="1:25" ht="15" customHeight="1" x14ac:dyDescent="0.2">
      <c r="A41" s="51" t="s">
        <v>434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87"/>
    </row>
    <row r="42" spans="1:25" ht="15" customHeight="1" x14ac:dyDescent="0.2">
      <c r="A42" s="51" t="s">
        <v>426</v>
      </c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87"/>
    </row>
    <row r="43" spans="1:25" ht="15" customHeight="1" x14ac:dyDescent="0.2">
      <c r="A43" s="51" t="s">
        <v>433</v>
      </c>
      <c r="B43" s="14"/>
      <c r="C43" s="15"/>
      <c r="D43" s="15"/>
      <c r="E43" s="15"/>
      <c r="F43" s="15"/>
      <c r="G43" s="15"/>
      <c r="H43" s="15"/>
      <c r="I43" s="15">
        <v>59542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87"/>
    </row>
    <row r="44" spans="1:25" ht="15" customHeight="1" x14ac:dyDescent="0.2">
      <c r="A44" s="51" t="s">
        <v>239</v>
      </c>
      <c r="B44" s="14"/>
      <c r="C44" s="15"/>
      <c r="D44" s="15"/>
      <c r="E44" s="15"/>
      <c r="F44" s="15"/>
      <c r="G44" s="15"/>
      <c r="H44" s="15"/>
      <c r="I44" s="151">
        <v>2850</v>
      </c>
      <c r="J44" s="151">
        <v>50000</v>
      </c>
      <c r="K44" s="15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4"/>
    </row>
    <row r="45" spans="1:25" ht="15" customHeight="1" thickBot="1" x14ac:dyDescent="0.25">
      <c r="A45" s="52" t="s">
        <v>41</v>
      </c>
      <c r="B45" s="37"/>
      <c r="C45" s="38"/>
      <c r="D45" s="38"/>
      <c r="E45" s="38"/>
      <c r="F45" s="38"/>
      <c r="G45" s="38"/>
      <c r="H45" s="38"/>
      <c r="I45" s="38">
        <v>180000</v>
      </c>
      <c r="J45" s="38">
        <v>170000</v>
      </c>
      <c r="K45" s="38">
        <v>170000</v>
      </c>
      <c r="L45" s="38">
        <v>170000</v>
      </c>
      <c r="M45" s="38">
        <v>170000</v>
      </c>
      <c r="N45" s="38">
        <v>170000</v>
      </c>
      <c r="O45" s="38">
        <v>170000</v>
      </c>
      <c r="P45" s="38">
        <v>180000</v>
      </c>
      <c r="Q45" s="38">
        <v>180000</v>
      </c>
      <c r="R45" s="38">
        <v>180000</v>
      </c>
      <c r="S45" s="38">
        <v>180000</v>
      </c>
      <c r="T45" s="38">
        <v>190000</v>
      </c>
      <c r="U45" s="38">
        <v>190000</v>
      </c>
      <c r="V45" s="38">
        <v>200000</v>
      </c>
      <c r="W45" s="38">
        <v>200000</v>
      </c>
      <c r="X45" s="38">
        <v>190000</v>
      </c>
      <c r="Y45" s="92">
        <v>190000</v>
      </c>
    </row>
    <row r="46" spans="1:25" s="17" customFormat="1" ht="19.899999999999999" customHeight="1" thickTop="1" thickBot="1" x14ac:dyDescent="0.3">
      <c r="A46" s="522" t="s">
        <v>423</v>
      </c>
      <c r="B46" s="533"/>
      <c r="C46" s="518"/>
      <c r="D46" s="518"/>
      <c r="E46" s="519"/>
      <c r="F46" s="518"/>
      <c r="G46" s="519"/>
      <c r="H46" s="519"/>
      <c r="I46" s="519">
        <f t="shared" ref="I46:Y46" si="1">SUM(I37:I45)</f>
        <v>242392</v>
      </c>
      <c r="J46" s="519">
        <f t="shared" si="1"/>
        <v>220000</v>
      </c>
      <c r="K46" s="519">
        <f t="shared" si="1"/>
        <v>170000</v>
      </c>
      <c r="L46" s="519">
        <f t="shared" si="1"/>
        <v>170000</v>
      </c>
      <c r="M46" s="519">
        <f t="shared" si="1"/>
        <v>170000</v>
      </c>
      <c r="N46" s="519">
        <f t="shared" si="1"/>
        <v>170000</v>
      </c>
      <c r="O46" s="519">
        <f t="shared" si="1"/>
        <v>170000</v>
      </c>
      <c r="P46" s="519">
        <f t="shared" si="1"/>
        <v>180000</v>
      </c>
      <c r="Q46" s="519">
        <f t="shared" si="1"/>
        <v>180000</v>
      </c>
      <c r="R46" s="519">
        <f t="shared" si="1"/>
        <v>180000</v>
      </c>
      <c r="S46" s="519">
        <f t="shared" si="1"/>
        <v>180000</v>
      </c>
      <c r="T46" s="519">
        <f t="shared" si="1"/>
        <v>190000</v>
      </c>
      <c r="U46" s="519">
        <f t="shared" si="1"/>
        <v>190000</v>
      </c>
      <c r="V46" s="519">
        <f t="shared" si="1"/>
        <v>200000</v>
      </c>
      <c r="W46" s="519">
        <f t="shared" si="1"/>
        <v>200000</v>
      </c>
      <c r="X46" s="519">
        <f t="shared" si="1"/>
        <v>190000</v>
      </c>
      <c r="Y46" s="520">
        <f t="shared" si="1"/>
        <v>190000</v>
      </c>
    </row>
    <row r="47" spans="1:25" ht="15" customHeight="1" thickTop="1" thickBot="1" x14ac:dyDescent="0.25">
      <c r="A47" s="53"/>
      <c r="B47" s="45"/>
      <c r="C47" s="46"/>
      <c r="D47" s="46"/>
      <c r="E47" s="46"/>
      <c r="F47" s="46"/>
      <c r="G47" s="46"/>
      <c r="H47" s="46"/>
      <c r="I47" s="464"/>
      <c r="J47" s="464"/>
      <c r="K47" s="46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5"/>
    </row>
    <row r="48" spans="1:25" s="17" customFormat="1" ht="19.899999999999999" customHeight="1" thickTop="1" thickBot="1" x14ac:dyDescent="0.3">
      <c r="A48" s="438" t="s">
        <v>336</v>
      </c>
      <c r="B48" s="152"/>
      <c r="C48" s="72"/>
      <c r="D48" s="72"/>
      <c r="E48" s="72"/>
      <c r="F48" s="72"/>
      <c r="G48" s="72"/>
      <c r="H48" s="70">
        <v>294897</v>
      </c>
      <c r="I48" s="70">
        <f t="shared" ref="I48:Y48" si="2">SUM(H48+I35+I46)</f>
        <v>0</v>
      </c>
      <c r="J48" s="70">
        <f t="shared" si="2"/>
        <v>160000</v>
      </c>
      <c r="K48" s="70">
        <f t="shared" si="2"/>
        <v>290000</v>
      </c>
      <c r="L48" s="70">
        <f t="shared" si="2"/>
        <v>420000</v>
      </c>
      <c r="M48" s="70">
        <f t="shared" si="2"/>
        <v>590000</v>
      </c>
      <c r="N48" s="70">
        <f t="shared" si="2"/>
        <v>745000</v>
      </c>
      <c r="O48" s="70">
        <f t="shared" si="2"/>
        <v>515000</v>
      </c>
      <c r="P48" s="70">
        <f t="shared" si="2"/>
        <v>683000</v>
      </c>
      <c r="Q48" s="70">
        <f t="shared" si="2"/>
        <v>563000</v>
      </c>
      <c r="R48" s="70">
        <f t="shared" si="2"/>
        <v>43000</v>
      </c>
      <c r="S48" s="70">
        <f t="shared" si="2"/>
        <v>223000</v>
      </c>
      <c r="T48" s="70">
        <f t="shared" si="2"/>
        <v>413000</v>
      </c>
      <c r="U48" s="70">
        <f t="shared" si="2"/>
        <v>603000</v>
      </c>
      <c r="V48" s="70">
        <f t="shared" si="2"/>
        <v>503000</v>
      </c>
      <c r="W48" s="70">
        <f t="shared" si="2"/>
        <v>3000</v>
      </c>
      <c r="X48" s="70">
        <f t="shared" si="2"/>
        <v>193000</v>
      </c>
      <c r="Y48" s="75">
        <f t="shared" si="2"/>
        <v>363000</v>
      </c>
    </row>
    <row r="49" spans="1:25" ht="15" customHeight="1" thickTop="1" thickBot="1" x14ac:dyDescent="0.25">
      <c r="A49" s="531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322"/>
    </row>
    <row r="50" spans="1:25" s="17" customFormat="1" ht="19.899999999999999" customHeight="1" thickTop="1" thickBot="1" x14ac:dyDescent="0.3">
      <c r="A50" s="546" t="s">
        <v>337</v>
      </c>
      <c r="B50" s="547"/>
      <c r="C50" s="324"/>
      <c r="D50" s="324"/>
      <c r="E50" s="324"/>
      <c r="F50" s="324"/>
      <c r="G50" s="324"/>
      <c r="H50" s="324"/>
      <c r="I50" s="324">
        <f t="shared" ref="I50:Y50" si="3">I43+I45</f>
        <v>239542</v>
      </c>
      <c r="J50" s="324">
        <f t="shared" si="3"/>
        <v>170000</v>
      </c>
      <c r="K50" s="324">
        <f t="shared" si="3"/>
        <v>170000</v>
      </c>
      <c r="L50" s="324">
        <f t="shared" si="3"/>
        <v>170000</v>
      </c>
      <c r="M50" s="324">
        <f t="shared" si="3"/>
        <v>170000</v>
      </c>
      <c r="N50" s="324">
        <f t="shared" si="3"/>
        <v>170000</v>
      </c>
      <c r="O50" s="324">
        <f t="shared" si="3"/>
        <v>170000</v>
      </c>
      <c r="P50" s="324">
        <f t="shared" si="3"/>
        <v>180000</v>
      </c>
      <c r="Q50" s="324">
        <f t="shared" si="3"/>
        <v>180000</v>
      </c>
      <c r="R50" s="324">
        <f t="shared" si="3"/>
        <v>180000</v>
      </c>
      <c r="S50" s="324">
        <f t="shared" si="3"/>
        <v>180000</v>
      </c>
      <c r="T50" s="324">
        <f t="shared" si="3"/>
        <v>190000</v>
      </c>
      <c r="U50" s="324">
        <f t="shared" si="3"/>
        <v>190000</v>
      </c>
      <c r="V50" s="324">
        <f t="shared" si="3"/>
        <v>200000</v>
      </c>
      <c r="W50" s="324">
        <f t="shared" si="3"/>
        <v>200000</v>
      </c>
      <c r="X50" s="324">
        <f t="shared" si="3"/>
        <v>190000</v>
      </c>
      <c r="Y50" s="325">
        <f t="shared" si="3"/>
        <v>190000</v>
      </c>
    </row>
    <row r="51" spans="1:25" ht="15" customHeight="1" thickTop="1" x14ac:dyDescent="0.2"/>
  </sheetData>
  <phoneticPr fontId="9" type="noConversion"/>
  <pageMargins left="0" right="0" top="0" bottom="0" header="0" footer="0"/>
  <pageSetup paperSize="5" scale="44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E4E5-40B2-4F54-B43B-E18A136978A1}">
  <sheetPr>
    <pageSetUpPr fitToPage="1"/>
  </sheetPr>
  <dimension ref="A1:Y97"/>
  <sheetViews>
    <sheetView view="pageBreakPreview" zoomScale="85" zoomScaleNormal="100" zoomScaleSheetLayoutView="85" workbookViewId="0">
      <pane xSplit="5" ySplit="2" topLeftCell="J53" activePane="bottomRight" state="frozen"/>
      <selection activeCell="A7" sqref="A7"/>
      <selection pane="topRight" activeCell="A7" sqref="A7"/>
      <selection pane="bottomLeft" activeCell="A7" sqref="A7"/>
      <selection pane="bottomRight" activeCell="J25" sqref="J25"/>
    </sheetView>
  </sheetViews>
  <sheetFormatPr defaultRowHeight="15" customHeight="1" x14ac:dyDescent="0.2"/>
  <cols>
    <col min="1" max="1" width="45.7109375" style="558" customWidth="1"/>
    <col min="2" max="2" width="11.28515625" style="32" customWidth="1"/>
    <col min="3" max="3" width="12.140625" style="558" customWidth="1"/>
    <col min="4" max="4" width="15.7109375" style="32" customWidth="1"/>
    <col min="5" max="5" width="11.42578125" style="16" customWidth="1"/>
    <col min="6" max="6" width="30.5703125" style="558" customWidth="1"/>
    <col min="7" max="7" width="16.5703125" style="559" customWidth="1"/>
    <col min="8" max="8" width="20.42578125" style="558" customWidth="1"/>
    <col min="9" max="25" width="15.7109375" style="558" customWidth="1"/>
    <col min="26" max="242" width="9.140625" style="558"/>
    <col min="243" max="243" width="23.140625" style="558" customWidth="1"/>
    <col min="244" max="245" width="9.140625" style="558"/>
    <col min="246" max="246" width="13" style="558" customWidth="1"/>
    <col min="247" max="247" width="29.28515625" style="558" customWidth="1"/>
    <col min="248" max="250" width="9.140625" style="558"/>
    <col min="251" max="251" width="14.7109375" style="558" customWidth="1"/>
    <col min="252" max="252" width="13.42578125" style="558" customWidth="1"/>
    <col min="253" max="253" width="12.7109375" style="558" customWidth="1"/>
    <col min="254" max="254" width="14.140625" style="558" customWidth="1"/>
    <col min="255" max="255" width="9.140625" style="558"/>
    <col min="256" max="257" width="10.140625" style="558" bestFit="1" customWidth="1"/>
    <col min="258" max="259" width="9.28515625" style="558" bestFit="1" customWidth="1"/>
    <col min="260" max="266" width="10.140625" style="558" bestFit="1" customWidth="1"/>
    <col min="267" max="267" width="9.28515625" style="558" bestFit="1" customWidth="1"/>
    <col min="268" max="269" width="10.140625" style="558" bestFit="1" customWidth="1"/>
    <col min="270" max="272" width="9.28515625" style="558" bestFit="1" customWidth="1"/>
    <col min="273" max="275" width="10.140625" style="558" bestFit="1" customWidth="1"/>
    <col min="276" max="276" width="14.140625" style="558" customWidth="1"/>
    <col min="277" max="498" width="9.140625" style="558"/>
    <col min="499" max="499" width="23.140625" style="558" customWidth="1"/>
    <col min="500" max="501" width="9.140625" style="558"/>
    <col min="502" max="502" width="13" style="558" customWidth="1"/>
    <col min="503" max="503" width="29.28515625" style="558" customWidth="1"/>
    <col min="504" max="506" width="9.140625" style="558"/>
    <col min="507" max="507" width="14.7109375" style="558" customWidth="1"/>
    <col min="508" max="508" width="13.42578125" style="558" customWidth="1"/>
    <col min="509" max="509" width="12.7109375" style="558" customWidth="1"/>
    <col min="510" max="510" width="14.140625" style="558" customWidth="1"/>
    <col min="511" max="511" width="9.140625" style="558"/>
    <col min="512" max="513" width="10.140625" style="558" bestFit="1" customWidth="1"/>
    <col min="514" max="515" width="9.28515625" style="558" bestFit="1" customWidth="1"/>
    <col min="516" max="522" width="10.140625" style="558" bestFit="1" customWidth="1"/>
    <col min="523" max="523" width="9.28515625" style="558" bestFit="1" customWidth="1"/>
    <col min="524" max="525" width="10.140625" style="558" bestFit="1" customWidth="1"/>
    <col min="526" max="528" width="9.28515625" style="558" bestFit="1" customWidth="1"/>
    <col min="529" max="531" width="10.140625" style="558" bestFit="1" customWidth="1"/>
    <col min="532" max="532" width="14.140625" style="558" customWidth="1"/>
    <col min="533" max="754" width="9.140625" style="558"/>
    <col min="755" max="755" width="23.140625" style="558" customWidth="1"/>
    <col min="756" max="757" width="9.140625" style="558"/>
    <col min="758" max="758" width="13" style="558" customWidth="1"/>
    <col min="759" max="759" width="29.28515625" style="558" customWidth="1"/>
    <col min="760" max="762" width="9.140625" style="558"/>
    <col min="763" max="763" width="14.7109375" style="558" customWidth="1"/>
    <col min="764" max="764" width="13.42578125" style="558" customWidth="1"/>
    <col min="765" max="765" width="12.7109375" style="558" customWidth="1"/>
    <col min="766" max="766" width="14.140625" style="558" customWidth="1"/>
    <col min="767" max="767" width="9.140625" style="558"/>
    <col min="768" max="769" width="10.140625" style="558" bestFit="1" customWidth="1"/>
    <col min="770" max="771" width="9.28515625" style="558" bestFit="1" customWidth="1"/>
    <col min="772" max="778" width="10.140625" style="558" bestFit="1" customWidth="1"/>
    <col min="779" max="779" width="9.28515625" style="558" bestFit="1" customWidth="1"/>
    <col min="780" max="781" width="10.140625" style="558" bestFit="1" customWidth="1"/>
    <col min="782" max="784" width="9.28515625" style="558" bestFit="1" customWidth="1"/>
    <col min="785" max="787" width="10.140625" style="558" bestFit="1" customWidth="1"/>
    <col min="788" max="788" width="14.140625" style="558" customWidth="1"/>
    <col min="789" max="1010" width="9.140625" style="558"/>
    <col min="1011" max="1011" width="23.140625" style="558" customWidth="1"/>
    <col min="1012" max="1013" width="9.140625" style="558"/>
    <col min="1014" max="1014" width="13" style="558" customWidth="1"/>
    <col min="1015" max="1015" width="29.28515625" style="558" customWidth="1"/>
    <col min="1016" max="1018" width="9.140625" style="558"/>
    <col min="1019" max="1019" width="14.7109375" style="558" customWidth="1"/>
    <col min="1020" max="1020" width="13.42578125" style="558" customWidth="1"/>
    <col min="1021" max="1021" width="12.7109375" style="558" customWidth="1"/>
    <col min="1022" max="1022" width="14.140625" style="558" customWidth="1"/>
    <col min="1023" max="1023" width="9.140625" style="558"/>
    <col min="1024" max="1025" width="10.140625" style="558" bestFit="1" customWidth="1"/>
    <col min="1026" max="1027" width="9.28515625" style="558" bestFit="1" customWidth="1"/>
    <col min="1028" max="1034" width="10.140625" style="558" bestFit="1" customWidth="1"/>
    <col min="1035" max="1035" width="9.28515625" style="558" bestFit="1" customWidth="1"/>
    <col min="1036" max="1037" width="10.140625" style="558" bestFit="1" customWidth="1"/>
    <col min="1038" max="1040" width="9.28515625" style="558" bestFit="1" customWidth="1"/>
    <col min="1041" max="1043" width="10.140625" style="558" bestFit="1" customWidth="1"/>
    <col min="1044" max="1044" width="14.140625" style="558" customWidth="1"/>
    <col min="1045" max="1266" width="9.140625" style="558"/>
    <col min="1267" max="1267" width="23.140625" style="558" customWidth="1"/>
    <col min="1268" max="1269" width="9.140625" style="558"/>
    <col min="1270" max="1270" width="13" style="558" customWidth="1"/>
    <col min="1271" max="1271" width="29.28515625" style="558" customWidth="1"/>
    <col min="1272" max="1274" width="9.140625" style="558"/>
    <col min="1275" max="1275" width="14.7109375" style="558" customWidth="1"/>
    <col min="1276" max="1276" width="13.42578125" style="558" customWidth="1"/>
    <col min="1277" max="1277" width="12.7109375" style="558" customWidth="1"/>
    <col min="1278" max="1278" width="14.140625" style="558" customWidth="1"/>
    <col min="1279" max="1279" width="9.140625" style="558"/>
    <col min="1280" max="1281" width="10.140625" style="558" bestFit="1" customWidth="1"/>
    <col min="1282" max="1283" width="9.28515625" style="558" bestFit="1" customWidth="1"/>
    <col min="1284" max="1290" width="10.140625" style="558" bestFit="1" customWidth="1"/>
    <col min="1291" max="1291" width="9.28515625" style="558" bestFit="1" customWidth="1"/>
    <col min="1292" max="1293" width="10.140625" style="558" bestFit="1" customWidth="1"/>
    <col min="1294" max="1296" width="9.28515625" style="558" bestFit="1" customWidth="1"/>
    <col min="1297" max="1299" width="10.140625" style="558" bestFit="1" customWidth="1"/>
    <col min="1300" max="1300" width="14.140625" style="558" customWidth="1"/>
    <col min="1301" max="1522" width="9.140625" style="558"/>
    <col min="1523" max="1523" width="23.140625" style="558" customWidth="1"/>
    <col min="1524" max="1525" width="9.140625" style="558"/>
    <col min="1526" max="1526" width="13" style="558" customWidth="1"/>
    <col min="1527" max="1527" width="29.28515625" style="558" customWidth="1"/>
    <col min="1528" max="1530" width="9.140625" style="558"/>
    <col min="1531" max="1531" width="14.7109375" style="558" customWidth="1"/>
    <col min="1532" max="1532" width="13.42578125" style="558" customWidth="1"/>
    <col min="1533" max="1533" width="12.7109375" style="558" customWidth="1"/>
    <col min="1534" max="1534" width="14.140625" style="558" customWidth="1"/>
    <col min="1535" max="1535" width="9.140625" style="558"/>
    <col min="1536" max="1537" width="10.140625" style="558" bestFit="1" customWidth="1"/>
    <col min="1538" max="1539" width="9.28515625" style="558" bestFit="1" customWidth="1"/>
    <col min="1540" max="1546" width="10.140625" style="558" bestFit="1" customWidth="1"/>
    <col min="1547" max="1547" width="9.28515625" style="558" bestFit="1" customWidth="1"/>
    <col min="1548" max="1549" width="10.140625" style="558" bestFit="1" customWidth="1"/>
    <col min="1550" max="1552" width="9.28515625" style="558" bestFit="1" customWidth="1"/>
    <col min="1553" max="1555" width="10.140625" style="558" bestFit="1" customWidth="1"/>
    <col min="1556" max="1556" width="14.140625" style="558" customWidth="1"/>
    <col min="1557" max="1778" width="9.140625" style="558"/>
    <col min="1779" max="1779" width="23.140625" style="558" customWidth="1"/>
    <col min="1780" max="1781" width="9.140625" style="558"/>
    <col min="1782" max="1782" width="13" style="558" customWidth="1"/>
    <col min="1783" max="1783" width="29.28515625" style="558" customWidth="1"/>
    <col min="1784" max="1786" width="9.140625" style="558"/>
    <col min="1787" max="1787" width="14.7109375" style="558" customWidth="1"/>
    <col min="1788" max="1788" width="13.42578125" style="558" customWidth="1"/>
    <col min="1789" max="1789" width="12.7109375" style="558" customWidth="1"/>
    <col min="1790" max="1790" width="14.140625" style="558" customWidth="1"/>
    <col min="1791" max="1791" width="9.140625" style="558"/>
    <col min="1792" max="1793" width="10.140625" style="558" bestFit="1" customWidth="1"/>
    <col min="1794" max="1795" width="9.28515625" style="558" bestFit="1" customWidth="1"/>
    <col min="1796" max="1802" width="10.140625" style="558" bestFit="1" customWidth="1"/>
    <col min="1803" max="1803" width="9.28515625" style="558" bestFit="1" customWidth="1"/>
    <col min="1804" max="1805" width="10.140625" style="558" bestFit="1" customWidth="1"/>
    <col min="1806" max="1808" width="9.28515625" style="558" bestFit="1" customWidth="1"/>
    <col min="1809" max="1811" width="10.140625" style="558" bestFit="1" customWidth="1"/>
    <col min="1812" max="1812" width="14.140625" style="558" customWidth="1"/>
    <col min="1813" max="2034" width="9.140625" style="558"/>
    <col min="2035" max="2035" width="23.140625" style="558" customWidth="1"/>
    <col min="2036" max="2037" width="9.140625" style="558"/>
    <col min="2038" max="2038" width="13" style="558" customWidth="1"/>
    <col min="2039" max="2039" width="29.28515625" style="558" customWidth="1"/>
    <col min="2040" max="2042" width="9.140625" style="558"/>
    <col min="2043" max="2043" width="14.7109375" style="558" customWidth="1"/>
    <col min="2044" max="2044" width="13.42578125" style="558" customWidth="1"/>
    <col min="2045" max="2045" width="12.7109375" style="558" customWidth="1"/>
    <col min="2046" max="2046" width="14.140625" style="558" customWidth="1"/>
    <col min="2047" max="2047" width="9.140625" style="558"/>
    <col min="2048" max="2049" width="10.140625" style="558" bestFit="1" customWidth="1"/>
    <col min="2050" max="2051" width="9.28515625" style="558" bestFit="1" customWidth="1"/>
    <col min="2052" max="2058" width="10.140625" style="558" bestFit="1" customWidth="1"/>
    <col min="2059" max="2059" width="9.28515625" style="558" bestFit="1" customWidth="1"/>
    <col min="2060" max="2061" width="10.140625" style="558" bestFit="1" customWidth="1"/>
    <col min="2062" max="2064" width="9.28515625" style="558" bestFit="1" customWidth="1"/>
    <col min="2065" max="2067" width="10.140625" style="558" bestFit="1" customWidth="1"/>
    <col min="2068" max="2068" width="14.140625" style="558" customWidth="1"/>
    <col min="2069" max="2290" width="9.140625" style="558"/>
    <col min="2291" max="2291" width="23.140625" style="558" customWidth="1"/>
    <col min="2292" max="2293" width="9.140625" style="558"/>
    <col min="2294" max="2294" width="13" style="558" customWidth="1"/>
    <col min="2295" max="2295" width="29.28515625" style="558" customWidth="1"/>
    <col min="2296" max="2298" width="9.140625" style="558"/>
    <col min="2299" max="2299" width="14.7109375" style="558" customWidth="1"/>
    <col min="2300" max="2300" width="13.42578125" style="558" customWidth="1"/>
    <col min="2301" max="2301" width="12.7109375" style="558" customWidth="1"/>
    <col min="2302" max="2302" width="14.140625" style="558" customWidth="1"/>
    <col min="2303" max="2303" width="9.140625" style="558"/>
    <col min="2304" max="2305" width="10.140625" style="558" bestFit="1" customWidth="1"/>
    <col min="2306" max="2307" width="9.28515625" style="558" bestFit="1" customWidth="1"/>
    <col min="2308" max="2314" width="10.140625" style="558" bestFit="1" customWidth="1"/>
    <col min="2315" max="2315" width="9.28515625" style="558" bestFit="1" customWidth="1"/>
    <col min="2316" max="2317" width="10.140625" style="558" bestFit="1" customWidth="1"/>
    <col min="2318" max="2320" width="9.28515625" style="558" bestFit="1" customWidth="1"/>
    <col min="2321" max="2323" width="10.140625" style="558" bestFit="1" customWidth="1"/>
    <col min="2324" max="2324" width="14.140625" style="558" customWidth="1"/>
    <col min="2325" max="2546" width="9.140625" style="558"/>
    <col min="2547" max="2547" width="23.140625" style="558" customWidth="1"/>
    <col min="2548" max="2549" width="9.140625" style="558"/>
    <col min="2550" max="2550" width="13" style="558" customWidth="1"/>
    <col min="2551" max="2551" width="29.28515625" style="558" customWidth="1"/>
    <col min="2552" max="2554" width="9.140625" style="558"/>
    <col min="2555" max="2555" width="14.7109375" style="558" customWidth="1"/>
    <col min="2556" max="2556" width="13.42578125" style="558" customWidth="1"/>
    <col min="2557" max="2557" width="12.7109375" style="558" customWidth="1"/>
    <col min="2558" max="2558" width="14.140625" style="558" customWidth="1"/>
    <col min="2559" max="2559" width="9.140625" style="558"/>
    <col min="2560" max="2561" width="10.140625" style="558" bestFit="1" customWidth="1"/>
    <col min="2562" max="2563" width="9.28515625" style="558" bestFit="1" customWidth="1"/>
    <col min="2564" max="2570" width="10.140625" style="558" bestFit="1" customWidth="1"/>
    <col min="2571" max="2571" width="9.28515625" style="558" bestFit="1" customWidth="1"/>
    <col min="2572" max="2573" width="10.140625" style="558" bestFit="1" customWidth="1"/>
    <col min="2574" max="2576" width="9.28515625" style="558" bestFit="1" customWidth="1"/>
    <col min="2577" max="2579" width="10.140625" style="558" bestFit="1" customWidth="1"/>
    <col min="2580" max="2580" width="14.140625" style="558" customWidth="1"/>
    <col min="2581" max="2802" width="9.140625" style="558"/>
    <col min="2803" max="2803" width="23.140625" style="558" customWidth="1"/>
    <col min="2804" max="2805" width="9.140625" style="558"/>
    <col min="2806" max="2806" width="13" style="558" customWidth="1"/>
    <col min="2807" max="2807" width="29.28515625" style="558" customWidth="1"/>
    <col min="2808" max="2810" width="9.140625" style="558"/>
    <col min="2811" max="2811" width="14.7109375" style="558" customWidth="1"/>
    <col min="2812" max="2812" width="13.42578125" style="558" customWidth="1"/>
    <col min="2813" max="2813" width="12.7109375" style="558" customWidth="1"/>
    <col min="2814" max="2814" width="14.140625" style="558" customWidth="1"/>
    <col min="2815" max="2815" width="9.140625" style="558"/>
    <col min="2816" max="2817" width="10.140625" style="558" bestFit="1" customWidth="1"/>
    <col min="2818" max="2819" width="9.28515625" style="558" bestFit="1" customWidth="1"/>
    <col min="2820" max="2826" width="10.140625" style="558" bestFit="1" customWidth="1"/>
    <col min="2827" max="2827" width="9.28515625" style="558" bestFit="1" customWidth="1"/>
    <col min="2828" max="2829" width="10.140625" style="558" bestFit="1" customWidth="1"/>
    <col min="2830" max="2832" width="9.28515625" style="558" bestFit="1" customWidth="1"/>
    <col min="2833" max="2835" width="10.140625" style="558" bestFit="1" customWidth="1"/>
    <col min="2836" max="2836" width="14.140625" style="558" customWidth="1"/>
    <col min="2837" max="3058" width="9.140625" style="558"/>
    <col min="3059" max="3059" width="23.140625" style="558" customWidth="1"/>
    <col min="3060" max="3061" width="9.140625" style="558"/>
    <col min="3062" max="3062" width="13" style="558" customWidth="1"/>
    <col min="3063" max="3063" width="29.28515625" style="558" customWidth="1"/>
    <col min="3064" max="3066" width="9.140625" style="558"/>
    <col min="3067" max="3067" width="14.7109375" style="558" customWidth="1"/>
    <col min="3068" max="3068" width="13.42578125" style="558" customWidth="1"/>
    <col min="3069" max="3069" width="12.7109375" style="558" customWidth="1"/>
    <col min="3070" max="3070" width="14.140625" style="558" customWidth="1"/>
    <col min="3071" max="3071" width="9.140625" style="558"/>
    <col min="3072" max="3073" width="10.140625" style="558" bestFit="1" customWidth="1"/>
    <col min="3074" max="3075" width="9.28515625" style="558" bestFit="1" customWidth="1"/>
    <col min="3076" max="3082" width="10.140625" style="558" bestFit="1" customWidth="1"/>
    <col min="3083" max="3083" width="9.28515625" style="558" bestFit="1" customWidth="1"/>
    <col min="3084" max="3085" width="10.140625" style="558" bestFit="1" customWidth="1"/>
    <col min="3086" max="3088" width="9.28515625" style="558" bestFit="1" customWidth="1"/>
    <col min="3089" max="3091" width="10.140625" style="558" bestFit="1" customWidth="1"/>
    <col min="3092" max="3092" width="14.140625" style="558" customWidth="1"/>
    <col min="3093" max="3314" width="9.140625" style="558"/>
    <col min="3315" max="3315" width="23.140625" style="558" customWidth="1"/>
    <col min="3316" max="3317" width="9.140625" style="558"/>
    <col min="3318" max="3318" width="13" style="558" customWidth="1"/>
    <col min="3319" max="3319" width="29.28515625" style="558" customWidth="1"/>
    <col min="3320" max="3322" width="9.140625" style="558"/>
    <col min="3323" max="3323" width="14.7109375" style="558" customWidth="1"/>
    <col min="3324" max="3324" width="13.42578125" style="558" customWidth="1"/>
    <col min="3325" max="3325" width="12.7109375" style="558" customWidth="1"/>
    <col min="3326" max="3326" width="14.140625" style="558" customWidth="1"/>
    <col min="3327" max="3327" width="9.140625" style="558"/>
    <col min="3328" max="3329" width="10.140625" style="558" bestFit="1" customWidth="1"/>
    <col min="3330" max="3331" width="9.28515625" style="558" bestFit="1" customWidth="1"/>
    <col min="3332" max="3338" width="10.140625" style="558" bestFit="1" customWidth="1"/>
    <col min="3339" max="3339" width="9.28515625" style="558" bestFit="1" customWidth="1"/>
    <col min="3340" max="3341" width="10.140625" style="558" bestFit="1" customWidth="1"/>
    <col min="3342" max="3344" width="9.28515625" style="558" bestFit="1" customWidth="1"/>
    <col min="3345" max="3347" width="10.140625" style="558" bestFit="1" customWidth="1"/>
    <col min="3348" max="3348" width="14.140625" style="558" customWidth="1"/>
    <col min="3349" max="3570" width="9.140625" style="558"/>
    <col min="3571" max="3571" width="23.140625" style="558" customWidth="1"/>
    <col min="3572" max="3573" width="9.140625" style="558"/>
    <col min="3574" max="3574" width="13" style="558" customWidth="1"/>
    <col min="3575" max="3575" width="29.28515625" style="558" customWidth="1"/>
    <col min="3576" max="3578" width="9.140625" style="558"/>
    <col min="3579" max="3579" width="14.7109375" style="558" customWidth="1"/>
    <col min="3580" max="3580" width="13.42578125" style="558" customWidth="1"/>
    <col min="3581" max="3581" width="12.7109375" style="558" customWidth="1"/>
    <col min="3582" max="3582" width="14.140625" style="558" customWidth="1"/>
    <col min="3583" max="3583" width="9.140625" style="558"/>
    <col min="3584" max="3585" width="10.140625" style="558" bestFit="1" customWidth="1"/>
    <col min="3586" max="3587" width="9.28515625" style="558" bestFit="1" customWidth="1"/>
    <col min="3588" max="3594" width="10.140625" style="558" bestFit="1" customWidth="1"/>
    <col min="3595" max="3595" width="9.28515625" style="558" bestFit="1" customWidth="1"/>
    <col min="3596" max="3597" width="10.140625" style="558" bestFit="1" customWidth="1"/>
    <col min="3598" max="3600" width="9.28515625" style="558" bestFit="1" customWidth="1"/>
    <col min="3601" max="3603" width="10.140625" style="558" bestFit="1" customWidth="1"/>
    <col min="3604" max="3604" width="14.140625" style="558" customWidth="1"/>
    <col min="3605" max="3826" width="9.140625" style="558"/>
    <col min="3827" max="3827" width="23.140625" style="558" customWidth="1"/>
    <col min="3828" max="3829" width="9.140625" style="558"/>
    <col min="3830" max="3830" width="13" style="558" customWidth="1"/>
    <col min="3831" max="3831" width="29.28515625" style="558" customWidth="1"/>
    <col min="3832" max="3834" width="9.140625" style="558"/>
    <col min="3835" max="3835" width="14.7109375" style="558" customWidth="1"/>
    <col min="3836" max="3836" width="13.42578125" style="558" customWidth="1"/>
    <col min="3837" max="3837" width="12.7109375" style="558" customWidth="1"/>
    <col min="3838" max="3838" width="14.140625" style="558" customWidth="1"/>
    <col min="3839" max="3839" width="9.140625" style="558"/>
    <col min="3840" max="3841" width="10.140625" style="558" bestFit="1" customWidth="1"/>
    <col min="3842" max="3843" width="9.28515625" style="558" bestFit="1" customWidth="1"/>
    <col min="3844" max="3850" width="10.140625" style="558" bestFit="1" customWidth="1"/>
    <col min="3851" max="3851" width="9.28515625" style="558" bestFit="1" customWidth="1"/>
    <col min="3852" max="3853" width="10.140625" style="558" bestFit="1" customWidth="1"/>
    <col min="3854" max="3856" width="9.28515625" style="558" bestFit="1" customWidth="1"/>
    <col min="3857" max="3859" width="10.140625" style="558" bestFit="1" customWidth="1"/>
    <col min="3860" max="3860" width="14.140625" style="558" customWidth="1"/>
    <col min="3861" max="4082" width="9.140625" style="558"/>
    <col min="4083" max="4083" width="23.140625" style="558" customWidth="1"/>
    <col min="4084" max="4085" width="9.140625" style="558"/>
    <col min="4086" max="4086" width="13" style="558" customWidth="1"/>
    <col min="4087" max="4087" width="29.28515625" style="558" customWidth="1"/>
    <col min="4088" max="4090" width="9.140625" style="558"/>
    <col min="4091" max="4091" width="14.7109375" style="558" customWidth="1"/>
    <col min="4092" max="4092" width="13.42578125" style="558" customWidth="1"/>
    <col min="4093" max="4093" width="12.7109375" style="558" customWidth="1"/>
    <col min="4094" max="4094" width="14.140625" style="558" customWidth="1"/>
    <col min="4095" max="4095" width="9.140625" style="558"/>
    <col min="4096" max="4097" width="10.140625" style="558" bestFit="1" customWidth="1"/>
    <col min="4098" max="4099" width="9.28515625" style="558" bestFit="1" customWidth="1"/>
    <col min="4100" max="4106" width="10.140625" style="558" bestFit="1" customWidth="1"/>
    <col min="4107" max="4107" width="9.28515625" style="558" bestFit="1" customWidth="1"/>
    <col min="4108" max="4109" width="10.140625" style="558" bestFit="1" customWidth="1"/>
    <col min="4110" max="4112" width="9.28515625" style="558" bestFit="1" customWidth="1"/>
    <col min="4113" max="4115" width="10.140625" style="558" bestFit="1" customWidth="1"/>
    <col min="4116" max="4116" width="14.140625" style="558" customWidth="1"/>
    <col min="4117" max="4338" width="9.140625" style="558"/>
    <col min="4339" max="4339" width="23.140625" style="558" customWidth="1"/>
    <col min="4340" max="4341" width="9.140625" style="558"/>
    <col min="4342" max="4342" width="13" style="558" customWidth="1"/>
    <col min="4343" max="4343" width="29.28515625" style="558" customWidth="1"/>
    <col min="4344" max="4346" width="9.140625" style="558"/>
    <col min="4347" max="4347" width="14.7109375" style="558" customWidth="1"/>
    <col min="4348" max="4348" width="13.42578125" style="558" customWidth="1"/>
    <col min="4349" max="4349" width="12.7109375" style="558" customWidth="1"/>
    <col min="4350" max="4350" width="14.140625" style="558" customWidth="1"/>
    <col min="4351" max="4351" width="9.140625" style="558"/>
    <col min="4352" max="4353" width="10.140625" style="558" bestFit="1" customWidth="1"/>
    <col min="4354" max="4355" width="9.28515625" style="558" bestFit="1" customWidth="1"/>
    <col min="4356" max="4362" width="10.140625" style="558" bestFit="1" customWidth="1"/>
    <col min="4363" max="4363" width="9.28515625" style="558" bestFit="1" customWidth="1"/>
    <col min="4364" max="4365" width="10.140625" style="558" bestFit="1" customWidth="1"/>
    <col min="4366" max="4368" width="9.28515625" style="558" bestFit="1" customWidth="1"/>
    <col min="4369" max="4371" width="10.140625" style="558" bestFit="1" customWidth="1"/>
    <col min="4372" max="4372" width="14.140625" style="558" customWidth="1"/>
    <col min="4373" max="4594" width="9.140625" style="558"/>
    <col min="4595" max="4595" width="23.140625" style="558" customWidth="1"/>
    <col min="4596" max="4597" width="9.140625" style="558"/>
    <col min="4598" max="4598" width="13" style="558" customWidth="1"/>
    <col min="4599" max="4599" width="29.28515625" style="558" customWidth="1"/>
    <col min="4600" max="4602" width="9.140625" style="558"/>
    <col min="4603" max="4603" width="14.7109375" style="558" customWidth="1"/>
    <col min="4604" max="4604" width="13.42578125" style="558" customWidth="1"/>
    <col min="4605" max="4605" width="12.7109375" style="558" customWidth="1"/>
    <col min="4606" max="4606" width="14.140625" style="558" customWidth="1"/>
    <col min="4607" max="4607" width="9.140625" style="558"/>
    <col min="4608" max="4609" width="10.140625" style="558" bestFit="1" customWidth="1"/>
    <col min="4610" max="4611" width="9.28515625" style="558" bestFit="1" customWidth="1"/>
    <col min="4612" max="4618" width="10.140625" style="558" bestFit="1" customWidth="1"/>
    <col min="4619" max="4619" width="9.28515625" style="558" bestFit="1" customWidth="1"/>
    <col min="4620" max="4621" width="10.140625" style="558" bestFit="1" customWidth="1"/>
    <col min="4622" max="4624" width="9.28515625" style="558" bestFit="1" customWidth="1"/>
    <col min="4625" max="4627" width="10.140625" style="558" bestFit="1" customWidth="1"/>
    <col min="4628" max="4628" width="14.140625" style="558" customWidth="1"/>
    <col min="4629" max="4850" width="9.140625" style="558"/>
    <col min="4851" max="4851" width="23.140625" style="558" customWidth="1"/>
    <col min="4852" max="4853" width="9.140625" style="558"/>
    <col min="4854" max="4854" width="13" style="558" customWidth="1"/>
    <col min="4855" max="4855" width="29.28515625" style="558" customWidth="1"/>
    <col min="4856" max="4858" width="9.140625" style="558"/>
    <col min="4859" max="4859" width="14.7109375" style="558" customWidth="1"/>
    <col min="4860" max="4860" width="13.42578125" style="558" customWidth="1"/>
    <col min="4861" max="4861" width="12.7109375" style="558" customWidth="1"/>
    <col min="4862" max="4862" width="14.140625" style="558" customWidth="1"/>
    <col min="4863" max="4863" width="9.140625" style="558"/>
    <col min="4864" max="4865" width="10.140625" style="558" bestFit="1" customWidth="1"/>
    <col min="4866" max="4867" width="9.28515625" style="558" bestFit="1" customWidth="1"/>
    <col min="4868" max="4874" width="10.140625" style="558" bestFit="1" customWidth="1"/>
    <col min="4875" max="4875" width="9.28515625" style="558" bestFit="1" customWidth="1"/>
    <col min="4876" max="4877" width="10.140625" style="558" bestFit="1" customWidth="1"/>
    <col min="4878" max="4880" width="9.28515625" style="558" bestFit="1" customWidth="1"/>
    <col min="4881" max="4883" width="10.140625" style="558" bestFit="1" customWidth="1"/>
    <col min="4884" max="4884" width="14.140625" style="558" customWidth="1"/>
    <col min="4885" max="5106" width="9.140625" style="558"/>
    <col min="5107" max="5107" width="23.140625" style="558" customWidth="1"/>
    <col min="5108" max="5109" width="9.140625" style="558"/>
    <col min="5110" max="5110" width="13" style="558" customWidth="1"/>
    <col min="5111" max="5111" width="29.28515625" style="558" customWidth="1"/>
    <col min="5112" max="5114" width="9.140625" style="558"/>
    <col min="5115" max="5115" width="14.7109375" style="558" customWidth="1"/>
    <col min="5116" max="5116" width="13.42578125" style="558" customWidth="1"/>
    <col min="5117" max="5117" width="12.7109375" style="558" customWidth="1"/>
    <col min="5118" max="5118" width="14.140625" style="558" customWidth="1"/>
    <col min="5119" max="5119" width="9.140625" style="558"/>
    <col min="5120" max="5121" width="10.140625" style="558" bestFit="1" customWidth="1"/>
    <col min="5122" max="5123" width="9.28515625" style="558" bestFit="1" customWidth="1"/>
    <col min="5124" max="5130" width="10.140625" style="558" bestFit="1" customWidth="1"/>
    <col min="5131" max="5131" width="9.28515625" style="558" bestFit="1" customWidth="1"/>
    <col min="5132" max="5133" width="10.140625" style="558" bestFit="1" customWidth="1"/>
    <col min="5134" max="5136" width="9.28515625" style="558" bestFit="1" customWidth="1"/>
    <col min="5137" max="5139" width="10.140625" style="558" bestFit="1" customWidth="1"/>
    <col min="5140" max="5140" width="14.140625" style="558" customWidth="1"/>
    <col min="5141" max="5362" width="9.140625" style="558"/>
    <col min="5363" max="5363" width="23.140625" style="558" customWidth="1"/>
    <col min="5364" max="5365" width="9.140625" style="558"/>
    <col min="5366" max="5366" width="13" style="558" customWidth="1"/>
    <col min="5367" max="5367" width="29.28515625" style="558" customWidth="1"/>
    <col min="5368" max="5370" width="9.140625" style="558"/>
    <col min="5371" max="5371" width="14.7109375" style="558" customWidth="1"/>
    <col min="5372" max="5372" width="13.42578125" style="558" customWidth="1"/>
    <col min="5373" max="5373" width="12.7109375" style="558" customWidth="1"/>
    <col min="5374" max="5374" width="14.140625" style="558" customWidth="1"/>
    <col min="5375" max="5375" width="9.140625" style="558"/>
    <col min="5376" max="5377" width="10.140625" style="558" bestFit="1" customWidth="1"/>
    <col min="5378" max="5379" width="9.28515625" style="558" bestFit="1" customWidth="1"/>
    <col min="5380" max="5386" width="10.140625" style="558" bestFit="1" customWidth="1"/>
    <col min="5387" max="5387" width="9.28515625" style="558" bestFit="1" customWidth="1"/>
    <col min="5388" max="5389" width="10.140625" style="558" bestFit="1" customWidth="1"/>
    <col min="5390" max="5392" width="9.28515625" style="558" bestFit="1" customWidth="1"/>
    <col min="5393" max="5395" width="10.140625" style="558" bestFit="1" customWidth="1"/>
    <col min="5396" max="5396" width="14.140625" style="558" customWidth="1"/>
    <col min="5397" max="5618" width="9.140625" style="558"/>
    <col min="5619" max="5619" width="23.140625" style="558" customWidth="1"/>
    <col min="5620" max="5621" width="9.140625" style="558"/>
    <col min="5622" max="5622" width="13" style="558" customWidth="1"/>
    <col min="5623" max="5623" width="29.28515625" style="558" customWidth="1"/>
    <col min="5624" max="5626" width="9.140625" style="558"/>
    <col min="5627" max="5627" width="14.7109375" style="558" customWidth="1"/>
    <col min="5628" max="5628" width="13.42578125" style="558" customWidth="1"/>
    <col min="5629" max="5629" width="12.7109375" style="558" customWidth="1"/>
    <col min="5630" max="5630" width="14.140625" style="558" customWidth="1"/>
    <col min="5631" max="5631" width="9.140625" style="558"/>
    <col min="5632" max="5633" width="10.140625" style="558" bestFit="1" customWidth="1"/>
    <col min="5634" max="5635" width="9.28515625" style="558" bestFit="1" customWidth="1"/>
    <col min="5636" max="5642" width="10.140625" style="558" bestFit="1" customWidth="1"/>
    <col min="5643" max="5643" width="9.28515625" style="558" bestFit="1" customWidth="1"/>
    <col min="5644" max="5645" width="10.140625" style="558" bestFit="1" customWidth="1"/>
    <col min="5646" max="5648" width="9.28515625" style="558" bestFit="1" customWidth="1"/>
    <col min="5649" max="5651" width="10.140625" style="558" bestFit="1" customWidth="1"/>
    <col min="5652" max="5652" width="14.140625" style="558" customWidth="1"/>
    <col min="5653" max="5874" width="9.140625" style="558"/>
    <col min="5875" max="5875" width="23.140625" style="558" customWidth="1"/>
    <col min="5876" max="5877" width="9.140625" style="558"/>
    <col min="5878" max="5878" width="13" style="558" customWidth="1"/>
    <col min="5879" max="5879" width="29.28515625" style="558" customWidth="1"/>
    <col min="5880" max="5882" width="9.140625" style="558"/>
    <col min="5883" max="5883" width="14.7109375" style="558" customWidth="1"/>
    <col min="5884" max="5884" width="13.42578125" style="558" customWidth="1"/>
    <col min="5885" max="5885" width="12.7109375" style="558" customWidth="1"/>
    <col min="5886" max="5886" width="14.140625" style="558" customWidth="1"/>
    <col min="5887" max="5887" width="9.140625" style="558"/>
    <col min="5888" max="5889" width="10.140625" style="558" bestFit="1" customWidth="1"/>
    <col min="5890" max="5891" width="9.28515625" style="558" bestFit="1" customWidth="1"/>
    <col min="5892" max="5898" width="10.140625" style="558" bestFit="1" customWidth="1"/>
    <col min="5899" max="5899" width="9.28515625" style="558" bestFit="1" customWidth="1"/>
    <col min="5900" max="5901" width="10.140625" style="558" bestFit="1" customWidth="1"/>
    <col min="5902" max="5904" width="9.28515625" style="558" bestFit="1" customWidth="1"/>
    <col min="5905" max="5907" width="10.140625" style="558" bestFit="1" customWidth="1"/>
    <col min="5908" max="5908" width="14.140625" style="558" customWidth="1"/>
    <col min="5909" max="6130" width="9.140625" style="558"/>
    <col min="6131" max="6131" width="23.140625" style="558" customWidth="1"/>
    <col min="6132" max="6133" width="9.140625" style="558"/>
    <col min="6134" max="6134" width="13" style="558" customWidth="1"/>
    <col min="6135" max="6135" width="29.28515625" style="558" customWidth="1"/>
    <col min="6136" max="6138" width="9.140625" style="558"/>
    <col min="6139" max="6139" width="14.7109375" style="558" customWidth="1"/>
    <col min="6140" max="6140" width="13.42578125" style="558" customWidth="1"/>
    <col min="6141" max="6141" width="12.7109375" style="558" customWidth="1"/>
    <col min="6142" max="6142" width="14.140625" style="558" customWidth="1"/>
    <col min="6143" max="6143" width="9.140625" style="558"/>
    <col min="6144" max="6145" width="10.140625" style="558" bestFit="1" customWidth="1"/>
    <col min="6146" max="6147" width="9.28515625" style="558" bestFit="1" customWidth="1"/>
    <col min="6148" max="6154" width="10.140625" style="558" bestFit="1" customWidth="1"/>
    <col min="6155" max="6155" width="9.28515625" style="558" bestFit="1" customWidth="1"/>
    <col min="6156" max="6157" width="10.140625" style="558" bestFit="1" customWidth="1"/>
    <col min="6158" max="6160" width="9.28515625" style="558" bestFit="1" customWidth="1"/>
    <col min="6161" max="6163" width="10.140625" style="558" bestFit="1" customWidth="1"/>
    <col min="6164" max="6164" width="14.140625" style="558" customWidth="1"/>
    <col min="6165" max="6386" width="9.140625" style="558"/>
    <col min="6387" max="6387" width="23.140625" style="558" customWidth="1"/>
    <col min="6388" max="6389" width="9.140625" style="558"/>
    <col min="6390" max="6390" width="13" style="558" customWidth="1"/>
    <col min="6391" max="6391" width="29.28515625" style="558" customWidth="1"/>
    <col min="6392" max="6394" width="9.140625" style="558"/>
    <col min="6395" max="6395" width="14.7109375" style="558" customWidth="1"/>
    <col min="6396" max="6396" width="13.42578125" style="558" customWidth="1"/>
    <col min="6397" max="6397" width="12.7109375" style="558" customWidth="1"/>
    <col min="6398" max="6398" width="14.140625" style="558" customWidth="1"/>
    <col min="6399" max="6399" width="9.140625" style="558"/>
    <col min="6400" max="6401" width="10.140625" style="558" bestFit="1" customWidth="1"/>
    <col min="6402" max="6403" width="9.28515625" style="558" bestFit="1" customWidth="1"/>
    <col min="6404" max="6410" width="10.140625" style="558" bestFit="1" customWidth="1"/>
    <col min="6411" max="6411" width="9.28515625" style="558" bestFit="1" customWidth="1"/>
    <col min="6412" max="6413" width="10.140625" style="558" bestFit="1" customWidth="1"/>
    <col min="6414" max="6416" width="9.28515625" style="558" bestFit="1" customWidth="1"/>
    <col min="6417" max="6419" width="10.140625" style="558" bestFit="1" customWidth="1"/>
    <col min="6420" max="6420" width="14.140625" style="558" customWidth="1"/>
    <col min="6421" max="6642" width="9.140625" style="558"/>
    <col min="6643" max="6643" width="23.140625" style="558" customWidth="1"/>
    <col min="6644" max="6645" width="9.140625" style="558"/>
    <col min="6646" max="6646" width="13" style="558" customWidth="1"/>
    <col min="6647" max="6647" width="29.28515625" style="558" customWidth="1"/>
    <col min="6648" max="6650" width="9.140625" style="558"/>
    <col min="6651" max="6651" width="14.7109375" style="558" customWidth="1"/>
    <col min="6652" max="6652" width="13.42578125" style="558" customWidth="1"/>
    <col min="6653" max="6653" width="12.7109375" style="558" customWidth="1"/>
    <col min="6654" max="6654" width="14.140625" style="558" customWidth="1"/>
    <col min="6655" max="6655" width="9.140625" style="558"/>
    <col min="6656" max="6657" width="10.140625" style="558" bestFit="1" customWidth="1"/>
    <col min="6658" max="6659" width="9.28515625" style="558" bestFit="1" customWidth="1"/>
    <col min="6660" max="6666" width="10.140625" style="558" bestFit="1" customWidth="1"/>
    <col min="6667" max="6667" width="9.28515625" style="558" bestFit="1" customWidth="1"/>
    <col min="6668" max="6669" width="10.140625" style="558" bestFit="1" customWidth="1"/>
    <col min="6670" max="6672" width="9.28515625" style="558" bestFit="1" customWidth="1"/>
    <col min="6673" max="6675" width="10.140625" style="558" bestFit="1" customWidth="1"/>
    <col min="6676" max="6676" width="14.140625" style="558" customWidth="1"/>
    <col min="6677" max="6898" width="9.140625" style="558"/>
    <col min="6899" max="6899" width="23.140625" style="558" customWidth="1"/>
    <col min="6900" max="6901" width="9.140625" style="558"/>
    <col min="6902" max="6902" width="13" style="558" customWidth="1"/>
    <col min="6903" max="6903" width="29.28515625" style="558" customWidth="1"/>
    <col min="6904" max="6906" width="9.140625" style="558"/>
    <col min="6907" max="6907" width="14.7109375" style="558" customWidth="1"/>
    <col min="6908" max="6908" width="13.42578125" style="558" customWidth="1"/>
    <col min="6909" max="6909" width="12.7109375" style="558" customWidth="1"/>
    <col min="6910" max="6910" width="14.140625" style="558" customWidth="1"/>
    <col min="6911" max="6911" width="9.140625" style="558"/>
    <col min="6912" max="6913" width="10.140625" style="558" bestFit="1" customWidth="1"/>
    <col min="6914" max="6915" width="9.28515625" style="558" bestFit="1" customWidth="1"/>
    <col min="6916" max="6922" width="10.140625" style="558" bestFit="1" customWidth="1"/>
    <col min="6923" max="6923" width="9.28515625" style="558" bestFit="1" customWidth="1"/>
    <col min="6924" max="6925" width="10.140625" style="558" bestFit="1" customWidth="1"/>
    <col min="6926" max="6928" width="9.28515625" style="558" bestFit="1" customWidth="1"/>
    <col min="6929" max="6931" width="10.140625" style="558" bestFit="1" customWidth="1"/>
    <col min="6932" max="6932" width="14.140625" style="558" customWidth="1"/>
    <col min="6933" max="7154" width="9.140625" style="558"/>
    <col min="7155" max="7155" width="23.140625" style="558" customWidth="1"/>
    <col min="7156" max="7157" width="9.140625" style="558"/>
    <col min="7158" max="7158" width="13" style="558" customWidth="1"/>
    <col min="7159" max="7159" width="29.28515625" style="558" customWidth="1"/>
    <col min="7160" max="7162" width="9.140625" style="558"/>
    <col min="7163" max="7163" width="14.7109375" style="558" customWidth="1"/>
    <col min="7164" max="7164" width="13.42578125" style="558" customWidth="1"/>
    <col min="7165" max="7165" width="12.7109375" style="558" customWidth="1"/>
    <col min="7166" max="7166" width="14.140625" style="558" customWidth="1"/>
    <col min="7167" max="7167" width="9.140625" style="558"/>
    <col min="7168" max="7169" width="10.140625" style="558" bestFit="1" customWidth="1"/>
    <col min="7170" max="7171" width="9.28515625" style="558" bestFit="1" customWidth="1"/>
    <col min="7172" max="7178" width="10.140625" style="558" bestFit="1" customWidth="1"/>
    <col min="7179" max="7179" width="9.28515625" style="558" bestFit="1" customWidth="1"/>
    <col min="7180" max="7181" width="10.140625" style="558" bestFit="1" customWidth="1"/>
    <col min="7182" max="7184" width="9.28515625" style="558" bestFit="1" customWidth="1"/>
    <col min="7185" max="7187" width="10.140625" style="558" bestFit="1" customWidth="1"/>
    <col min="7188" max="7188" width="14.140625" style="558" customWidth="1"/>
    <col min="7189" max="7410" width="9.140625" style="558"/>
    <col min="7411" max="7411" width="23.140625" style="558" customWidth="1"/>
    <col min="7412" max="7413" width="9.140625" style="558"/>
    <col min="7414" max="7414" width="13" style="558" customWidth="1"/>
    <col min="7415" max="7415" width="29.28515625" style="558" customWidth="1"/>
    <col min="7416" max="7418" width="9.140625" style="558"/>
    <col min="7419" max="7419" width="14.7109375" style="558" customWidth="1"/>
    <col min="7420" max="7420" width="13.42578125" style="558" customWidth="1"/>
    <col min="7421" max="7421" width="12.7109375" style="558" customWidth="1"/>
    <col min="7422" max="7422" width="14.140625" style="558" customWidth="1"/>
    <col min="7423" max="7423" width="9.140625" style="558"/>
    <col min="7424" max="7425" width="10.140625" style="558" bestFit="1" customWidth="1"/>
    <col min="7426" max="7427" width="9.28515625" style="558" bestFit="1" customWidth="1"/>
    <col min="7428" max="7434" width="10.140625" style="558" bestFit="1" customWidth="1"/>
    <col min="7435" max="7435" width="9.28515625" style="558" bestFit="1" customWidth="1"/>
    <col min="7436" max="7437" width="10.140625" style="558" bestFit="1" customWidth="1"/>
    <col min="7438" max="7440" width="9.28515625" style="558" bestFit="1" customWidth="1"/>
    <col min="7441" max="7443" width="10.140625" style="558" bestFit="1" customWidth="1"/>
    <col min="7444" max="7444" width="14.140625" style="558" customWidth="1"/>
    <col min="7445" max="7666" width="9.140625" style="558"/>
    <col min="7667" max="7667" width="23.140625" style="558" customWidth="1"/>
    <col min="7668" max="7669" width="9.140625" style="558"/>
    <col min="7670" max="7670" width="13" style="558" customWidth="1"/>
    <col min="7671" max="7671" width="29.28515625" style="558" customWidth="1"/>
    <col min="7672" max="7674" width="9.140625" style="558"/>
    <col min="7675" max="7675" width="14.7109375" style="558" customWidth="1"/>
    <col min="7676" max="7676" width="13.42578125" style="558" customWidth="1"/>
    <col min="7677" max="7677" width="12.7109375" style="558" customWidth="1"/>
    <col min="7678" max="7678" width="14.140625" style="558" customWidth="1"/>
    <col min="7679" max="7679" width="9.140625" style="558"/>
    <col min="7680" max="7681" width="10.140625" style="558" bestFit="1" customWidth="1"/>
    <col min="7682" max="7683" width="9.28515625" style="558" bestFit="1" customWidth="1"/>
    <col min="7684" max="7690" width="10.140625" style="558" bestFit="1" customWidth="1"/>
    <col min="7691" max="7691" width="9.28515625" style="558" bestFit="1" customWidth="1"/>
    <col min="7692" max="7693" width="10.140625" style="558" bestFit="1" customWidth="1"/>
    <col min="7694" max="7696" width="9.28515625" style="558" bestFit="1" customWidth="1"/>
    <col min="7697" max="7699" width="10.140625" style="558" bestFit="1" customWidth="1"/>
    <col min="7700" max="7700" width="14.140625" style="558" customWidth="1"/>
    <col min="7701" max="7922" width="9.140625" style="558"/>
    <col min="7923" max="7923" width="23.140625" style="558" customWidth="1"/>
    <col min="7924" max="7925" width="9.140625" style="558"/>
    <col min="7926" max="7926" width="13" style="558" customWidth="1"/>
    <col min="7927" max="7927" width="29.28515625" style="558" customWidth="1"/>
    <col min="7928" max="7930" width="9.140625" style="558"/>
    <col min="7931" max="7931" width="14.7109375" style="558" customWidth="1"/>
    <col min="7932" max="7932" width="13.42578125" style="558" customWidth="1"/>
    <col min="7933" max="7933" width="12.7109375" style="558" customWidth="1"/>
    <col min="7934" max="7934" width="14.140625" style="558" customWidth="1"/>
    <col min="7935" max="7935" width="9.140625" style="558"/>
    <col min="7936" max="7937" width="10.140625" style="558" bestFit="1" customWidth="1"/>
    <col min="7938" max="7939" width="9.28515625" style="558" bestFit="1" customWidth="1"/>
    <col min="7940" max="7946" width="10.140625" style="558" bestFit="1" customWidth="1"/>
    <col min="7947" max="7947" width="9.28515625" style="558" bestFit="1" customWidth="1"/>
    <col min="7948" max="7949" width="10.140625" style="558" bestFit="1" customWidth="1"/>
    <col min="7950" max="7952" width="9.28515625" style="558" bestFit="1" customWidth="1"/>
    <col min="7953" max="7955" width="10.140625" style="558" bestFit="1" customWidth="1"/>
    <col min="7956" max="7956" width="14.140625" style="558" customWidth="1"/>
    <col min="7957" max="8178" width="9.140625" style="558"/>
    <col min="8179" max="8179" width="23.140625" style="558" customWidth="1"/>
    <col min="8180" max="8181" width="9.140625" style="558"/>
    <col min="8182" max="8182" width="13" style="558" customWidth="1"/>
    <col min="8183" max="8183" width="29.28515625" style="558" customWidth="1"/>
    <col min="8184" max="8186" width="9.140625" style="558"/>
    <col min="8187" max="8187" width="14.7109375" style="558" customWidth="1"/>
    <col min="8188" max="8188" width="13.42578125" style="558" customWidth="1"/>
    <col min="8189" max="8189" width="12.7109375" style="558" customWidth="1"/>
    <col min="8190" max="8190" width="14.140625" style="558" customWidth="1"/>
    <col min="8191" max="8191" width="9.140625" style="558"/>
    <col min="8192" max="8193" width="10.140625" style="558" bestFit="1" customWidth="1"/>
    <col min="8194" max="8195" width="9.28515625" style="558" bestFit="1" customWidth="1"/>
    <col min="8196" max="8202" width="10.140625" style="558" bestFit="1" customWidth="1"/>
    <col min="8203" max="8203" width="9.28515625" style="558" bestFit="1" customWidth="1"/>
    <col min="8204" max="8205" width="10.140625" style="558" bestFit="1" customWidth="1"/>
    <col min="8206" max="8208" width="9.28515625" style="558" bestFit="1" customWidth="1"/>
    <col min="8209" max="8211" width="10.140625" style="558" bestFit="1" customWidth="1"/>
    <col min="8212" max="8212" width="14.140625" style="558" customWidth="1"/>
    <col min="8213" max="8434" width="9.140625" style="558"/>
    <col min="8435" max="8435" width="23.140625" style="558" customWidth="1"/>
    <col min="8436" max="8437" width="9.140625" style="558"/>
    <col min="8438" max="8438" width="13" style="558" customWidth="1"/>
    <col min="8439" max="8439" width="29.28515625" style="558" customWidth="1"/>
    <col min="8440" max="8442" width="9.140625" style="558"/>
    <col min="8443" max="8443" width="14.7109375" style="558" customWidth="1"/>
    <col min="8444" max="8444" width="13.42578125" style="558" customWidth="1"/>
    <col min="8445" max="8445" width="12.7109375" style="558" customWidth="1"/>
    <col min="8446" max="8446" width="14.140625" style="558" customWidth="1"/>
    <col min="8447" max="8447" width="9.140625" style="558"/>
    <col min="8448" max="8449" width="10.140625" style="558" bestFit="1" customWidth="1"/>
    <col min="8450" max="8451" width="9.28515625" style="558" bestFit="1" customWidth="1"/>
    <col min="8452" max="8458" width="10.140625" style="558" bestFit="1" customWidth="1"/>
    <col min="8459" max="8459" width="9.28515625" style="558" bestFit="1" customWidth="1"/>
    <col min="8460" max="8461" width="10.140625" style="558" bestFit="1" customWidth="1"/>
    <col min="8462" max="8464" width="9.28515625" style="558" bestFit="1" customWidth="1"/>
    <col min="8465" max="8467" width="10.140625" style="558" bestFit="1" customWidth="1"/>
    <col min="8468" max="8468" width="14.140625" style="558" customWidth="1"/>
    <col min="8469" max="8690" width="9.140625" style="558"/>
    <col min="8691" max="8691" width="23.140625" style="558" customWidth="1"/>
    <col min="8692" max="8693" width="9.140625" style="558"/>
    <col min="8694" max="8694" width="13" style="558" customWidth="1"/>
    <col min="8695" max="8695" width="29.28515625" style="558" customWidth="1"/>
    <col min="8696" max="8698" width="9.140625" style="558"/>
    <col min="8699" max="8699" width="14.7109375" style="558" customWidth="1"/>
    <col min="8700" max="8700" width="13.42578125" style="558" customWidth="1"/>
    <col min="8701" max="8701" width="12.7109375" style="558" customWidth="1"/>
    <col min="8702" max="8702" width="14.140625" style="558" customWidth="1"/>
    <col min="8703" max="8703" width="9.140625" style="558"/>
    <col min="8704" max="8705" width="10.140625" style="558" bestFit="1" customWidth="1"/>
    <col min="8706" max="8707" width="9.28515625" style="558" bestFit="1" customWidth="1"/>
    <col min="8708" max="8714" width="10.140625" style="558" bestFit="1" customWidth="1"/>
    <col min="8715" max="8715" width="9.28515625" style="558" bestFit="1" customWidth="1"/>
    <col min="8716" max="8717" width="10.140625" style="558" bestFit="1" customWidth="1"/>
    <col min="8718" max="8720" width="9.28515625" style="558" bestFit="1" customWidth="1"/>
    <col min="8721" max="8723" width="10.140625" style="558" bestFit="1" customWidth="1"/>
    <col min="8724" max="8724" width="14.140625" style="558" customWidth="1"/>
    <col min="8725" max="8946" width="9.140625" style="558"/>
    <col min="8947" max="8947" width="23.140625" style="558" customWidth="1"/>
    <col min="8948" max="8949" width="9.140625" style="558"/>
    <col min="8950" max="8950" width="13" style="558" customWidth="1"/>
    <col min="8951" max="8951" width="29.28515625" style="558" customWidth="1"/>
    <col min="8952" max="8954" width="9.140625" style="558"/>
    <col min="8955" max="8955" width="14.7109375" style="558" customWidth="1"/>
    <col min="8956" max="8956" width="13.42578125" style="558" customWidth="1"/>
    <col min="8957" max="8957" width="12.7109375" style="558" customWidth="1"/>
    <col min="8958" max="8958" width="14.140625" style="558" customWidth="1"/>
    <col min="8959" max="8959" width="9.140625" style="558"/>
    <col min="8960" max="8961" width="10.140625" style="558" bestFit="1" customWidth="1"/>
    <col min="8962" max="8963" width="9.28515625" style="558" bestFit="1" customWidth="1"/>
    <col min="8964" max="8970" width="10.140625" style="558" bestFit="1" customWidth="1"/>
    <col min="8971" max="8971" width="9.28515625" style="558" bestFit="1" customWidth="1"/>
    <col min="8972" max="8973" width="10.140625" style="558" bestFit="1" customWidth="1"/>
    <col min="8974" max="8976" width="9.28515625" style="558" bestFit="1" customWidth="1"/>
    <col min="8977" max="8979" width="10.140625" style="558" bestFit="1" customWidth="1"/>
    <col min="8980" max="8980" width="14.140625" style="558" customWidth="1"/>
    <col min="8981" max="9202" width="9.140625" style="558"/>
    <col min="9203" max="9203" width="23.140625" style="558" customWidth="1"/>
    <col min="9204" max="9205" width="9.140625" style="558"/>
    <col min="9206" max="9206" width="13" style="558" customWidth="1"/>
    <col min="9207" max="9207" width="29.28515625" style="558" customWidth="1"/>
    <col min="9208" max="9210" width="9.140625" style="558"/>
    <col min="9211" max="9211" width="14.7109375" style="558" customWidth="1"/>
    <col min="9212" max="9212" width="13.42578125" style="558" customWidth="1"/>
    <col min="9213" max="9213" width="12.7109375" style="558" customWidth="1"/>
    <col min="9214" max="9214" width="14.140625" style="558" customWidth="1"/>
    <col min="9215" max="9215" width="9.140625" style="558"/>
    <col min="9216" max="9217" width="10.140625" style="558" bestFit="1" customWidth="1"/>
    <col min="9218" max="9219" width="9.28515625" style="558" bestFit="1" customWidth="1"/>
    <col min="9220" max="9226" width="10.140625" style="558" bestFit="1" customWidth="1"/>
    <col min="9227" max="9227" width="9.28515625" style="558" bestFit="1" customWidth="1"/>
    <col min="9228" max="9229" width="10.140625" style="558" bestFit="1" customWidth="1"/>
    <col min="9230" max="9232" width="9.28515625" style="558" bestFit="1" customWidth="1"/>
    <col min="9233" max="9235" width="10.140625" style="558" bestFit="1" customWidth="1"/>
    <col min="9236" max="9236" width="14.140625" style="558" customWidth="1"/>
    <col min="9237" max="9458" width="9.140625" style="558"/>
    <col min="9459" max="9459" width="23.140625" style="558" customWidth="1"/>
    <col min="9460" max="9461" width="9.140625" style="558"/>
    <col min="9462" max="9462" width="13" style="558" customWidth="1"/>
    <col min="9463" max="9463" width="29.28515625" style="558" customWidth="1"/>
    <col min="9464" max="9466" width="9.140625" style="558"/>
    <col min="9467" max="9467" width="14.7109375" style="558" customWidth="1"/>
    <col min="9468" max="9468" width="13.42578125" style="558" customWidth="1"/>
    <col min="9469" max="9469" width="12.7109375" style="558" customWidth="1"/>
    <col min="9470" max="9470" width="14.140625" style="558" customWidth="1"/>
    <col min="9471" max="9471" width="9.140625" style="558"/>
    <col min="9472" max="9473" width="10.140625" style="558" bestFit="1" customWidth="1"/>
    <col min="9474" max="9475" width="9.28515625" style="558" bestFit="1" customWidth="1"/>
    <col min="9476" max="9482" width="10.140625" style="558" bestFit="1" customWidth="1"/>
    <col min="9483" max="9483" width="9.28515625" style="558" bestFit="1" customWidth="1"/>
    <col min="9484" max="9485" width="10.140625" style="558" bestFit="1" customWidth="1"/>
    <col min="9486" max="9488" width="9.28515625" style="558" bestFit="1" customWidth="1"/>
    <col min="9489" max="9491" width="10.140625" style="558" bestFit="1" customWidth="1"/>
    <col min="9492" max="9492" width="14.140625" style="558" customWidth="1"/>
    <col min="9493" max="9714" width="9.140625" style="558"/>
    <col min="9715" max="9715" width="23.140625" style="558" customWidth="1"/>
    <col min="9716" max="9717" width="9.140625" style="558"/>
    <col min="9718" max="9718" width="13" style="558" customWidth="1"/>
    <col min="9719" max="9719" width="29.28515625" style="558" customWidth="1"/>
    <col min="9720" max="9722" width="9.140625" style="558"/>
    <col min="9723" max="9723" width="14.7109375" style="558" customWidth="1"/>
    <col min="9724" max="9724" width="13.42578125" style="558" customWidth="1"/>
    <col min="9725" max="9725" width="12.7109375" style="558" customWidth="1"/>
    <col min="9726" max="9726" width="14.140625" style="558" customWidth="1"/>
    <col min="9727" max="9727" width="9.140625" style="558"/>
    <col min="9728" max="9729" width="10.140625" style="558" bestFit="1" customWidth="1"/>
    <col min="9730" max="9731" width="9.28515625" style="558" bestFit="1" customWidth="1"/>
    <col min="9732" max="9738" width="10.140625" style="558" bestFit="1" customWidth="1"/>
    <col min="9739" max="9739" width="9.28515625" style="558" bestFit="1" customWidth="1"/>
    <col min="9740" max="9741" width="10.140625" style="558" bestFit="1" customWidth="1"/>
    <col min="9742" max="9744" width="9.28515625" style="558" bestFit="1" customWidth="1"/>
    <col min="9745" max="9747" width="10.140625" style="558" bestFit="1" customWidth="1"/>
    <col min="9748" max="9748" width="14.140625" style="558" customWidth="1"/>
    <col min="9749" max="9970" width="9.140625" style="558"/>
    <col min="9971" max="9971" width="23.140625" style="558" customWidth="1"/>
    <col min="9972" max="9973" width="9.140625" style="558"/>
    <col min="9974" max="9974" width="13" style="558" customWidth="1"/>
    <col min="9975" max="9975" width="29.28515625" style="558" customWidth="1"/>
    <col min="9976" max="9978" width="9.140625" style="558"/>
    <col min="9979" max="9979" width="14.7109375" style="558" customWidth="1"/>
    <col min="9980" max="9980" width="13.42578125" style="558" customWidth="1"/>
    <col min="9981" max="9981" width="12.7109375" style="558" customWidth="1"/>
    <col min="9982" max="9982" width="14.140625" style="558" customWidth="1"/>
    <col min="9983" max="9983" width="9.140625" style="558"/>
    <col min="9984" max="9985" width="10.140625" style="558" bestFit="1" customWidth="1"/>
    <col min="9986" max="9987" width="9.28515625" style="558" bestFit="1" customWidth="1"/>
    <col min="9988" max="9994" width="10.140625" style="558" bestFit="1" customWidth="1"/>
    <col min="9995" max="9995" width="9.28515625" style="558" bestFit="1" customWidth="1"/>
    <col min="9996" max="9997" width="10.140625" style="558" bestFit="1" customWidth="1"/>
    <col min="9998" max="10000" width="9.28515625" style="558" bestFit="1" customWidth="1"/>
    <col min="10001" max="10003" width="10.140625" style="558" bestFit="1" customWidth="1"/>
    <col min="10004" max="10004" width="14.140625" style="558" customWidth="1"/>
    <col min="10005" max="10226" width="9.140625" style="558"/>
    <col min="10227" max="10227" width="23.140625" style="558" customWidth="1"/>
    <col min="10228" max="10229" width="9.140625" style="558"/>
    <col min="10230" max="10230" width="13" style="558" customWidth="1"/>
    <col min="10231" max="10231" width="29.28515625" style="558" customWidth="1"/>
    <col min="10232" max="10234" width="9.140625" style="558"/>
    <col min="10235" max="10235" width="14.7109375" style="558" customWidth="1"/>
    <col min="10236" max="10236" width="13.42578125" style="558" customWidth="1"/>
    <col min="10237" max="10237" width="12.7109375" style="558" customWidth="1"/>
    <col min="10238" max="10238" width="14.140625" style="558" customWidth="1"/>
    <col min="10239" max="10239" width="9.140625" style="558"/>
    <col min="10240" max="10241" width="10.140625" style="558" bestFit="1" customWidth="1"/>
    <col min="10242" max="10243" width="9.28515625" style="558" bestFit="1" customWidth="1"/>
    <col min="10244" max="10250" width="10.140625" style="558" bestFit="1" customWidth="1"/>
    <col min="10251" max="10251" width="9.28515625" style="558" bestFit="1" customWidth="1"/>
    <col min="10252" max="10253" width="10.140625" style="558" bestFit="1" customWidth="1"/>
    <col min="10254" max="10256" width="9.28515625" style="558" bestFit="1" customWidth="1"/>
    <col min="10257" max="10259" width="10.140625" style="558" bestFit="1" customWidth="1"/>
    <col min="10260" max="10260" width="14.140625" style="558" customWidth="1"/>
    <col min="10261" max="10482" width="9.140625" style="558"/>
    <col min="10483" max="10483" width="23.140625" style="558" customWidth="1"/>
    <col min="10484" max="10485" width="9.140625" style="558"/>
    <col min="10486" max="10486" width="13" style="558" customWidth="1"/>
    <col min="10487" max="10487" width="29.28515625" style="558" customWidth="1"/>
    <col min="10488" max="10490" width="9.140625" style="558"/>
    <col min="10491" max="10491" width="14.7109375" style="558" customWidth="1"/>
    <col min="10492" max="10492" width="13.42578125" style="558" customWidth="1"/>
    <col min="10493" max="10493" width="12.7109375" style="558" customWidth="1"/>
    <col min="10494" max="10494" width="14.140625" style="558" customWidth="1"/>
    <col min="10495" max="10495" width="9.140625" style="558"/>
    <col min="10496" max="10497" width="10.140625" style="558" bestFit="1" customWidth="1"/>
    <col min="10498" max="10499" width="9.28515625" style="558" bestFit="1" customWidth="1"/>
    <col min="10500" max="10506" width="10.140625" style="558" bestFit="1" customWidth="1"/>
    <col min="10507" max="10507" width="9.28515625" style="558" bestFit="1" customWidth="1"/>
    <col min="10508" max="10509" width="10.140625" style="558" bestFit="1" customWidth="1"/>
    <col min="10510" max="10512" width="9.28515625" style="558" bestFit="1" customWidth="1"/>
    <col min="10513" max="10515" width="10.140625" style="558" bestFit="1" customWidth="1"/>
    <col min="10516" max="10516" width="14.140625" style="558" customWidth="1"/>
    <col min="10517" max="10738" width="9.140625" style="558"/>
    <col min="10739" max="10739" width="23.140625" style="558" customWidth="1"/>
    <col min="10740" max="10741" width="9.140625" style="558"/>
    <col min="10742" max="10742" width="13" style="558" customWidth="1"/>
    <col min="10743" max="10743" width="29.28515625" style="558" customWidth="1"/>
    <col min="10744" max="10746" width="9.140625" style="558"/>
    <col min="10747" max="10747" width="14.7109375" style="558" customWidth="1"/>
    <col min="10748" max="10748" width="13.42578125" style="558" customWidth="1"/>
    <col min="10749" max="10749" width="12.7109375" style="558" customWidth="1"/>
    <col min="10750" max="10750" width="14.140625" style="558" customWidth="1"/>
    <col min="10751" max="10751" width="9.140625" style="558"/>
    <col min="10752" max="10753" width="10.140625" style="558" bestFit="1" customWidth="1"/>
    <col min="10754" max="10755" width="9.28515625" style="558" bestFit="1" customWidth="1"/>
    <col min="10756" max="10762" width="10.140625" style="558" bestFit="1" customWidth="1"/>
    <col min="10763" max="10763" width="9.28515625" style="558" bestFit="1" customWidth="1"/>
    <col min="10764" max="10765" width="10.140625" style="558" bestFit="1" customWidth="1"/>
    <col min="10766" max="10768" width="9.28515625" style="558" bestFit="1" customWidth="1"/>
    <col min="10769" max="10771" width="10.140625" style="558" bestFit="1" customWidth="1"/>
    <col min="10772" max="10772" width="14.140625" style="558" customWidth="1"/>
    <col min="10773" max="10994" width="9.140625" style="558"/>
    <col min="10995" max="10995" width="23.140625" style="558" customWidth="1"/>
    <col min="10996" max="10997" width="9.140625" style="558"/>
    <col min="10998" max="10998" width="13" style="558" customWidth="1"/>
    <col min="10999" max="10999" width="29.28515625" style="558" customWidth="1"/>
    <col min="11000" max="11002" width="9.140625" style="558"/>
    <col min="11003" max="11003" width="14.7109375" style="558" customWidth="1"/>
    <col min="11004" max="11004" width="13.42578125" style="558" customWidth="1"/>
    <col min="11005" max="11005" width="12.7109375" style="558" customWidth="1"/>
    <col min="11006" max="11006" width="14.140625" style="558" customWidth="1"/>
    <col min="11007" max="11007" width="9.140625" style="558"/>
    <col min="11008" max="11009" width="10.140625" style="558" bestFit="1" customWidth="1"/>
    <col min="11010" max="11011" width="9.28515625" style="558" bestFit="1" customWidth="1"/>
    <col min="11012" max="11018" width="10.140625" style="558" bestFit="1" customWidth="1"/>
    <col min="11019" max="11019" width="9.28515625" style="558" bestFit="1" customWidth="1"/>
    <col min="11020" max="11021" width="10.140625" style="558" bestFit="1" customWidth="1"/>
    <col min="11022" max="11024" width="9.28515625" style="558" bestFit="1" customWidth="1"/>
    <col min="11025" max="11027" width="10.140625" style="558" bestFit="1" customWidth="1"/>
    <col min="11028" max="11028" width="14.140625" style="558" customWidth="1"/>
    <col min="11029" max="11250" width="9.140625" style="558"/>
    <col min="11251" max="11251" width="23.140625" style="558" customWidth="1"/>
    <col min="11252" max="11253" width="9.140625" style="558"/>
    <col min="11254" max="11254" width="13" style="558" customWidth="1"/>
    <col min="11255" max="11255" width="29.28515625" style="558" customWidth="1"/>
    <col min="11256" max="11258" width="9.140625" style="558"/>
    <col min="11259" max="11259" width="14.7109375" style="558" customWidth="1"/>
    <col min="11260" max="11260" width="13.42578125" style="558" customWidth="1"/>
    <col min="11261" max="11261" width="12.7109375" style="558" customWidth="1"/>
    <col min="11262" max="11262" width="14.140625" style="558" customWidth="1"/>
    <col min="11263" max="11263" width="9.140625" style="558"/>
    <col min="11264" max="11265" width="10.140625" style="558" bestFit="1" customWidth="1"/>
    <col min="11266" max="11267" width="9.28515625" style="558" bestFit="1" customWidth="1"/>
    <col min="11268" max="11274" width="10.140625" style="558" bestFit="1" customWidth="1"/>
    <col min="11275" max="11275" width="9.28515625" style="558" bestFit="1" customWidth="1"/>
    <col min="11276" max="11277" width="10.140625" style="558" bestFit="1" customWidth="1"/>
    <col min="11278" max="11280" width="9.28515625" style="558" bestFit="1" customWidth="1"/>
    <col min="11281" max="11283" width="10.140625" style="558" bestFit="1" customWidth="1"/>
    <col min="11284" max="11284" width="14.140625" style="558" customWidth="1"/>
    <col min="11285" max="11506" width="9.140625" style="558"/>
    <col min="11507" max="11507" width="23.140625" style="558" customWidth="1"/>
    <col min="11508" max="11509" width="9.140625" style="558"/>
    <col min="11510" max="11510" width="13" style="558" customWidth="1"/>
    <col min="11511" max="11511" width="29.28515625" style="558" customWidth="1"/>
    <col min="11512" max="11514" width="9.140625" style="558"/>
    <col min="11515" max="11515" width="14.7109375" style="558" customWidth="1"/>
    <col min="11516" max="11516" width="13.42578125" style="558" customWidth="1"/>
    <col min="11517" max="11517" width="12.7109375" style="558" customWidth="1"/>
    <col min="11518" max="11518" width="14.140625" style="558" customWidth="1"/>
    <col min="11519" max="11519" width="9.140625" style="558"/>
    <col min="11520" max="11521" width="10.140625" style="558" bestFit="1" customWidth="1"/>
    <col min="11522" max="11523" width="9.28515625" style="558" bestFit="1" customWidth="1"/>
    <col min="11524" max="11530" width="10.140625" style="558" bestFit="1" customWidth="1"/>
    <col min="11531" max="11531" width="9.28515625" style="558" bestFit="1" customWidth="1"/>
    <col min="11532" max="11533" width="10.140625" style="558" bestFit="1" customWidth="1"/>
    <col min="11534" max="11536" width="9.28515625" style="558" bestFit="1" customWidth="1"/>
    <col min="11537" max="11539" width="10.140625" style="558" bestFit="1" customWidth="1"/>
    <col min="11540" max="11540" width="14.140625" style="558" customWidth="1"/>
    <col min="11541" max="11762" width="9.140625" style="558"/>
    <col min="11763" max="11763" width="23.140625" style="558" customWidth="1"/>
    <col min="11764" max="11765" width="9.140625" style="558"/>
    <col min="11766" max="11766" width="13" style="558" customWidth="1"/>
    <col min="11767" max="11767" width="29.28515625" style="558" customWidth="1"/>
    <col min="11768" max="11770" width="9.140625" style="558"/>
    <col min="11771" max="11771" width="14.7109375" style="558" customWidth="1"/>
    <col min="11772" max="11772" width="13.42578125" style="558" customWidth="1"/>
    <col min="11773" max="11773" width="12.7109375" style="558" customWidth="1"/>
    <col min="11774" max="11774" width="14.140625" style="558" customWidth="1"/>
    <col min="11775" max="11775" width="9.140625" style="558"/>
    <col min="11776" max="11777" width="10.140625" style="558" bestFit="1" customWidth="1"/>
    <col min="11778" max="11779" width="9.28515625" style="558" bestFit="1" customWidth="1"/>
    <col min="11780" max="11786" width="10.140625" style="558" bestFit="1" customWidth="1"/>
    <col min="11787" max="11787" width="9.28515625" style="558" bestFit="1" customWidth="1"/>
    <col min="11788" max="11789" width="10.140625" style="558" bestFit="1" customWidth="1"/>
    <col min="11790" max="11792" width="9.28515625" style="558" bestFit="1" customWidth="1"/>
    <col min="11793" max="11795" width="10.140625" style="558" bestFit="1" customWidth="1"/>
    <col min="11796" max="11796" width="14.140625" style="558" customWidth="1"/>
    <col min="11797" max="12018" width="9.140625" style="558"/>
    <col min="12019" max="12019" width="23.140625" style="558" customWidth="1"/>
    <col min="12020" max="12021" width="9.140625" style="558"/>
    <col min="12022" max="12022" width="13" style="558" customWidth="1"/>
    <col min="12023" max="12023" width="29.28515625" style="558" customWidth="1"/>
    <col min="12024" max="12026" width="9.140625" style="558"/>
    <col min="12027" max="12027" width="14.7109375" style="558" customWidth="1"/>
    <col min="12028" max="12028" width="13.42578125" style="558" customWidth="1"/>
    <col min="12029" max="12029" width="12.7109375" style="558" customWidth="1"/>
    <col min="12030" max="12030" width="14.140625" style="558" customWidth="1"/>
    <col min="12031" max="12031" width="9.140625" style="558"/>
    <col min="12032" max="12033" width="10.140625" style="558" bestFit="1" customWidth="1"/>
    <col min="12034" max="12035" width="9.28515625" style="558" bestFit="1" customWidth="1"/>
    <col min="12036" max="12042" width="10.140625" style="558" bestFit="1" customWidth="1"/>
    <col min="12043" max="12043" width="9.28515625" style="558" bestFit="1" customWidth="1"/>
    <col min="12044" max="12045" width="10.140625" style="558" bestFit="1" customWidth="1"/>
    <col min="12046" max="12048" width="9.28515625" style="558" bestFit="1" customWidth="1"/>
    <col min="12049" max="12051" width="10.140625" style="558" bestFit="1" customWidth="1"/>
    <col min="12052" max="12052" width="14.140625" style="558" customWidth="1"/>
    <col min="12053" max="12274" width="9.140625" style="558"/>
    <col min="12275" max="12275" width="23.140625" style="558" customWidth="1"/>
    <col min="12276" max="12277" width="9.140625" style="558"/>
    <col min="12278" max="12278" width="13" style="558" customWidth="1"/>
    <col min="12279" max="12279" width="29.28515625" style="558" customWidth="1"/>
    <col min="12280" max="12282" width="9.140625" style="558"/>
    <col min="12283" max="12283" width="14.7109375" style="558" customWidth="1"/>
    <col min="12284" max="12284" width="13.42578125" style="558" customWidth="1"/>
    <col min="12285" max="12285" width="12.7109375" style="558" customWidth="1"/>
    <col min="12286" max="12286" width="14.140625" style="558" customWidth="1"/>
    <col min="12287" max="12287" width="9.140625" style="558"/>
    <col min="12288" max="12289" width="10.140625" style="558" bestFit="1" customWidth="1"/>
    <col min="12290" max="12291" width="9.28515625" style="558" bestFit="1" customWidth="1"/>
    <col min="12292" max="12298" width="10.140625" style="558" bestFit="1" customWidth="1"/>
    <col min="12299" max="12299" width="9.28515625" style="558" bestFit="1" customWidth="1"/>
    <col min="12300" max="12301" width="10.140625" style="558" bestFit="1" customWidth="1"/>
    <col min="12302" max="12304" width="9.28515625" style="558" bestFit="1" customWidth="1"/>
    <col min="12305" max="12307" width="10.140625" style="558" bestFit="1" customWidth="1"/>
    <col min="12308" max="12308" width="14.140625" style="558" customWidth="1"/>
    <col min="12309" max="12530" width="9.140625" style="558"/>
    <col min="12531" max="12531" width="23.140625" style="558" customWidth="1"/>
    <col min="12532" max="12533" width="9.140625" style="558"/>
    <col min="12534" max="12534" width="13" style="558" customWidth="1"/>
    <col min="12535" max="12535" width="29.28515625" style="558" customWidth="1"/>
    <col min="12536" max="12538" width="9.140625" style="558"/>
    <col min="12539" max="12539" width="14.7109375" style="558" customWidth="1"/>
    <col min="12540" max="12540" width="13.42578125" style="558" customWidth="1"/>
    <col min="12541" max="12541" width="12.7109375" style="558" customWidth="1"/>
    <col min="12542" max="12542" width="14.140625" style="558" customWidth="1"/>
    <col min="12543" max="12543" width="9.140625" style="558"/>
    <col min="12544" max="12545" width="10.140625" style="558" bestFit="1" customWidth="1"/>
    <col min="12546" max="12547" width="9.28515625" style="558" bestFit="1" customWidth="1"/>
    <col min="12548" max="12554" width="10.140625" style="558" bestFit="1" customWidth="1"/>
    <col min="12555" max="12555" width="9.28515625" style="558" bestFit="1" customWidth="1"/>
    <col min="12556" max="12557" width="10.140625" style="558" bestFit="1" customWidth="1"/>
    <col min="12558" max="12560" width="9.28515625" style="558" bestFit="1" customWidth="1"/>
    <col min="12561" max="12563" width="10.140625" style="558" bestFit="1" customWidth="1"/>
    <col min="12564" max="12564" width="14.140625" style="558" customWidth="1"/>
    <col min="12565" max="12786" width="9.140625" style="558"/>
    <col min="12787" max="12787" width="23.140625" style="558" customWidth="1"/>
    <col min="12788" max="12789" width="9.140625" style="558"/>
    <col min="12790" max="12790" width="13" style="558" customWidth="1"/>
    <col min="12791" max="12791" width="29.28515625" style="558" customWidth="1"/>
    <col min="12792" max="12794" width="9.140625" style="558"/>
    <col min="12795" max="12795" width="14.7109375" style="558" customWidth="1"/>
    <col min="12796" max="12796" width="13.42578125" style="558" customWidth="1"/>
    <col min="12797" max="12797" width="12.7109375" style="558" customWidth="1"/>
    <col min="12798" max="12798" width="14.140625" style="558" customWidth="1"/>
    <col min="12799" max="12799" width="9.140625" style="558"/>
    <col min="12800" max="12801" width="10.140625" style="558" bestFit="1" customWidth="1"/>
    <col min="12802" max="12803" width="9.28515625" style="558" bestFit="1" customWidth="1"/>
    <col min="12804" max="12810" width="10.140625" style="558" bestFit="1" customWidth="1"/>
    <col min="12811" max="12811" width="9.28515625" style="558" bestFit="1" customWidth="1"/>
    <col min="12812" max="12813" width="10.140625" style="558" bestFit="1" customWidth="1"/>
    <col min="12814" max="12816" width="9.28515625" style="558" bestFit="1" customWidth="1"/>
    <col min="12817" max="12819" width="10.140625" style="558" bestFit="1" customWidth="1"/>
    <col min="12820" max="12820" width="14.140625" style="558" customWidth="1"/>
    <col min="12821" max="13042" width="9.140625" style="558"/>
    <col min="13043" max="13043" width="23.140625" style="558" customWidth="1"/>
    <col min="13044" max="13045" width="9.140625" style="558"/>
    <col min="13046" max="13046" width="13" style="558" customWidth="1"/>
    <col min="13047" max="13047" width="29.28515625" style="558" customWidth="1"/>
    <col min="13048" max="13050" width="9.140625" style="558"/>
    <col min="13051" max="13051" width="14.7109375" style="558" customWidth="1"/>
    <col min="13052" max="13052" width="13.42578125" style="558" customWidth="1"/>
    <col min="13053" max="13053" width="12.7109375" style="558" customWidth="1"/>
    <col min="13054" max="13054" width="14.140625" style="558" customWidth="1"/>
    <col min="13055" max="13055" width="9.140625" style="558"/>
    <col min="13056" max="13057" width="10.140625" style="558" bestFit="1" customWidth="1"/>
    <col min="13058" max="13059" width="9.28515625" style="558" bestFit="1" customWidth="1"/>
    <col min="13060" max="13066" width="10.140625" style="558" bestFit="1" customWidth="1"/>
    <col min="13067" max="13067" width="9.28515625" style="558" bestFit="1" customWidth="1"/>
    <col min="13068" max="13069" width="10.140625" style="558" bestFit="1" customWidth="1"/>
    <col min="13070" max="13072" width="9.28515625" style="558" bestFit="1" customWidth="1"/>
    <col min="13073" max="13075" width="10.140625" style="558" bestFit="1" customWidth="1"/>
    <col min="13076" max="13076" width="14.140625" style="558" customWidth="1"/>
    <col min="13077" max="13298" width="9.140625" style="558"/>
    <col min="13299" max="13299" width="23.140625" style="558" customWidth="1"/>
    <col min="13300" max="13301" width="9.140625" style="558"/>
    <col min="13302" max="13302" width="13" style="558" customWidth="1"/>
    <col min="13303" max="13303" width="29.28515625" style="558" customWidth="1"/>
    <col min="13304" max="13306" width="9.140625" style="558"/>
    <col min="13307" max="13307" width="14.7109375" style="558" customWidth="1"/>
    <col min="13308" max="13308" width="13.42578125" style="558" customWidth="1"/>
    <col min="13309" max="13309" width="12.7109375" style="558" customWidth="1"/>
    <col min="13310" max="13310" width="14.140625" style="558" customWidth="1"/>
    <col min="13311" max="13311" width="9.140625" style="558"/>
    <col min="13312" max="13313" width="10.140625" style="558" bestFit="1" customWidth="1"/>
    <col min="13314" max="13315" width="9.28515625" style="558" bestFit="1" customWidth="1"/>
    <col min="13316" max="13322" width="10.140625" style="558" bestFit="1" customWidth="1"/>
    <col min="13323" max="13323" width="9.28515625" style="558" bestFit="1" customWidth="1"/>
    <col min="13324" max="13325" width="10.140625" style="558" bestFit="1" customWidth="1"/>
    <col min="13326" max="13328" width="9.28515625" style="558" bestFit="1" customWidth="1"/>
    <col min="13329" max="13331" width="10.140625" style="558" bestFit="1" customWidth="1"/>
    <col min="13332" max="13332" width="14.140625" style="558" customWidth="1"/>
    <col min="13333" max="13554" width="9.140625" style="558"/>
    <col min="13555" max="13555" width="23.140625" style="558" customWidth="1"/>
    <col min="13556" max="13557" width="9.140625" style="558"/>
    <col min="13558" max="13558" width="13" style="558" customWidth="1"/>
    <col min="13559" max="13559" width="29.28515625" style="558" customWidth="1"/>
    <col min="13560" max="13562" width="9.140625" style="558"/>
    <col min="13563" max="13563" width="14.7109375" style="558" customWidth="1"/>
    <col min="13564" max="13564" width="13.42578125" style="558" customWidth="1"/>
    <col min="13565" max="13565" width="12.7109375" style="558" customWidth="1"/>
    <col min="13566" max="13566" width="14.140625" style="558" customWidth="1"/>
    <col min="13567" max="13567" width="9.140625" style="558"/>
    <col min="13568" max="13569" width="10.140625" style="558" bestFit="1" customWidth="1"/>
    <col min="13570" max="13571" width="9.28515625" style="558" bestFit="1" customWidth="1"/>
    <col min="13572" max="13578" width="10.140625" style="558" bestFit="1" customWidth="1"/>
    <col min="13579" max="13579" width="9.28515625" style="558" bestFit="1" customWidth="1"/>
    <col min="13580" max="13581" width="10.140625" style="558" bestFit="1" customWidth="1"/>
    <col min="13582" max="13584" width="9.28515625" style="558" bestFit="1" customWidth="1"/>
    <col min="13585" max="13587" width="10.140625" style="558" bestFit="1" customWidth="1"/>
    <col min="13588" max="13588" width="14.140625" style="558" customWidth="1"/>
    <col min="13589" max="13810" width="9.140625" style="558"/>
    <col min="13811" max="13811" width="23.140625" style="558" customWidth="1"/>
    <col min="13812" max="13813" width="9.140625" style="558"/>
    <col min="13814" max="13814" width="13" style="558" customWidth="1"/>
    <col min="13815" max="13815" width="29.28515625" style="558" customWidth="1"/>
    <col min="13816" max="13818" width="9.140625" style="558"/>
    <col min="13819" max="13819" width="14.7109375" style="558" customWidth="1"/>
    <col min="13820" max="13820" width="13.42578125" style="558" customWidth="1"/>
    <col min="13821" max="13821" width="12.7109375" style="558" customWidth="1"/>
    <col min="13822" max="13822" width="14.140625" style="558" customWidth="1"/>
    <col min="13823" max="13823" width="9.140625" style="558"/>
    <col min="13824" max="13825" width="10.140625" style="558" bestFit="1" customWidth="1"/>
    <col min="13826" max="13827" width="9.28515625" style="558" bestFit="1" customWidth="1"/>
    <col min="13828" max="13834" width="10.140625" style="558" bestFit="1" customWidth="1"/>
    <col min="13835" max="13835" width="9.28515625" style="558" bestFit="1" customWidth="1"/>
    <col min="13836" max="13837" width="10.140625" style="558" bestFit="1" customWidth="1"/>
    <col min="13838" max="13840" width="9.28515625" style="558" bestFit="1" customWidth="1"/>
    <col min="13841" max="13843" width="10.140625" style="558" bestFit="1" customWidth="1"/>
    <col min="13844" max="13844" width="14.140625" style="558" customWidth="1"/>
    <col min="13845" max="14066" width="9.140625" style="558"/>
    <col min="14067" max="14067" width="23.140625" style="558" customWidth="1"/>
    <col min="14068" max="14069" width="9.140625" style="558"/>
    <col min="14070" max="14070" width="13" style="558" customWidth="1"/>
    <col min="14071" max="14071" width="29.28515625" style="558" customWidth="1"/>
    <col min="14072" max="14074" width="9.140625" style="558"/>
    <col min="14075" max="14075" width="14.7109375" style="558" customWidth="1"/>
    <col min="14076" max="14076" width="13.42578125" style="558" customWidth="1"/>
    <col min="14077" max="14077" width="12.7109375" style="558" customWidth="1"/>
    <col min="14078" max="14078" width="14.140625" style="558" customWidth="1"/>
    <col min="14079" max="14079" width="9.140625" style="558"/>
    <col min="14080" max="14081" width="10.140625" style="558" bestFit="1" customWidth="1"/>
    <col min="14082" max="14083" width="9.28515625" style="558" bestFit="1" customWidth="1"/>
    <col min="14084" max="14090" width="10.140625" style="558" bestFit="1" customWidth="1"/>
    <col min="14091" max="14091" width="9.28515625" style="558" bestFit="1" customWidth="1"/>
    <col min="14092" max="14093" width="10.140625" style="558" bestFit="1" customWidth="1"/>
    <col min="14094" max="14096" width="9.28515625" style="558" bestFit="1" customWidth="1"/>
    <col min="14097" max="14099" width="10.140625" style="558" bestFit="1" customWidth="1"/>
    <col min="14100" max="14100" width="14.140625" style="558" customWidth="1"/>
    <col min="14101" max="14322" width="9.140625" style="558"/>
    <col min="14323" max="14323" width="23.140625" style="558" customWidth="1"/>
    <col min="14324" max="14325" width="9.140625" style="558"/>
    <col min="14326" max="14326" width="13" style="558" customWidth="1"/>
    <col min="14327" max="14327" width="29.28515625" style="558" customWidth="1"/>
    <col min="14328" max="14330" width="9.140625" style="558"/>
    <col min="14331" max="14331" width="14.7109375" style="558" customWidth="1"/>
    <col min="14332" max="14332" width="13.42578125" style="558" customWidth="1"/>
    <col min="14333" max="14333" width="12.7109375" style="558" customWidth="1"/>
    <col min="14334" max="14334" width="14.140625" style="558" customWidth="1"/>
    <col min="14335" max="14335" width="9.140625" style="558"/>
    <col min="14336" max="14337" width="10.140625" style="558" bestFit="1" customWidth="1"/>
    <col min="14338" max="14339" width="9.28515625" style="558" bestFit="1" customWidth="1"/>
    <col min="14340" max="14346" width="10.140625" style="558" bestFit="1" customWidth="1"/>
    <col min="14347" max="14347" width="9.28515625" style="558" bestFit="1" customWidth="1"/>
    <col min="14348" max="14349" width="10.140625" style="558" bestFit="1" customWidth="1"/>
    <col min="14350" max="14352" width="9.28515625" style="558" bestFit="1" customWidth="1"/>
    <col min="14353" max="14355" width="10.140625" style="558" bestFit="1" customWidth="1"/>
    <col min="14356" max="14356" width="14.140625" style="558" customWidth="1"/>
    <col min="14357" max="14578" width="9.140625" style="558"/>
    <col min="14579" max="14579" width="23.140625" style="558" customWidth="1"/>
    <col min="14580" max="14581" width="9.140625" style="558"/>
    <col min="14582" max="14582" width="13" style="558" customWidth="1"/>
    <col min="14583" max="14583" width="29.28515625" style="558" customWidth="1"/>
    <col min="14584" max="14586" width="9.140625" style="558"/>
    <col min="14587" max="14587" width="14.7109375" style="558" customWidth="1"/>
    <col min="14588" max="14588" width="13.42578125" style="558" customWidth="1"/>
    <col min="14589" max="14589" width="12.7109375" style="558" customWidth="1"/>
    <col min="14590" max="14590" width="14.140625" style="558" customWidth="1"/>
    <col min="14591" max="14591" width="9.140625" style="558"/>
    <col min="14592" max="14593" width="10.140625" style="558" bestFit="1" customWidth="1"/>
    <col min="14594" max="14595" width="9.28515625" style="558" bestFit="1" customWidth="1"/>
    <col min="14596" max="14602" width="10.140625" style="558" bestFit="1" customWidth="1"/>
    <col min="14603" max="14603" width="9.28515625" style="558" bestFit="1" customWidth="1"/>
    <col min="14604" max="14605" width="10.140625" style="558" bestFit="1" customWidth="1"/>
    <col min="14606" max="14608" width="9.28515625" style="558" bestFit="1" customWidth="1"/>
    <col min="14609" max="14611" width="10.140625" style="558" bestFit="1" customWidth="1"/>
    <col min="14612" max="14612" width="14.140625" style="558" customWidth="1"/>
    <col min="14613" max="14834" width="9.140625" style="558"/>
    <col min="14835" max="14835" width="23.140625" style="558" customWidth="1"/>
    <col min="14836" max="14837" width="9.140625" style="558"/>
    <col min="14838" max="14838" width="13" style="558" customWidth="1"/>
    <col min="14839" max="14839" width="29.28515625" style="558" customWidth="1"/>
    <col min="14840" max="14842" width="9.140625" style="558"/>
    <col min="14843" max="14843" width="14.7109375" style="558" customWidth="1"/>
    <col min="14844" max="14844" width="13.42578125" style="558" customWidth="1"/>
    <col min="14845" max="14845" width="12.7109375" style="558" customWidth="1"/>
    <col min="14846" max="14846" width="14.140625" style="558" customWidth="1"/>
    <col min="14847" max="14847" width="9.140625" style="558"/>
    <col min="14848" max="14849" width="10.140625" style="558" bestFit="1" customWidth="1"/>
    <col min="14850" max="14851" width="9.28515625" style="558" bestFit="1" customWidth="1"/>
    <col min="14852" max="14858" width="10.140625" style="558" bestFit="1" customWidth="1"/>
    <col min="14859" max="14859" width="9.28515625" style="558" bestFit="1" customWidth="1"/>
    <col min="14860" max="14861" width="10.140625" style="558" bestFit="1" customWidth="1"/>
    <col min="14862" max="14864" width="9.28515625" style="558" bestFit="1" customWidth="1"/>
    <col min="14865" max="14867" width="10.140625" style="558" bestFit="1" customWidth="1"/>
    <col min="14868" max="14868" width="14.140625" style="558" customWidth="1"/>
    <col min="14869" max="15090" width="9.140625" style="558"/>
    <col min="15091" max="15091" width="23.140625" style="558" customWidth="1"/>
    <col min="15092" max="15093" width="9.140625" style="558"/>
    <col min="15094" max="15094" width="13" style="558" customWidth="1"/>
    <col min="15095" max="15095" width="29.28515625" style="558" customWidth="1"/>
    <col min="15096" max="15098" width="9.140625" style="558"/>
    <col min="15099" max="15099" width="14.7109375" style="558" customWidth="1"/>
    <col min="15100" max="15100" width="13.42578125" style="558" customWidth="1"/>
    <col min="15101" max="15101" width="12.7109375" style="558" customWidth="1"/>
    <col min="15102" max="15102" width="14.140625" style="558" customWidth="1"/>
    <col min="15103" max="15103" width="9.140625" style="558"/>
    <col min="15104" max="15105" width="10.140625" style="558" bestFit="1" customWidth="1"/>
    <col min="15106" max="15107" width="9.28515625" style="558" bestFit="1" customWidth="1"/>
    <col min="15108" max="15114" width="10.140625" style="558" bestFit="1" customWidth="1"/>
    <col min="15115" max="15115" width="9.28515625" style="558" bestFit="1" customWidth="1"/>
    <col min="15116" max="15117" width="10.140625" style="558" bestFit="1" customWidth="1"/>
    <col min="15118" max="15120" width="9.28515625" style="558" bestFit="1" customWidth="1"/>
    <col min="15121" max="15123" width="10.140625" style="558" bestFit="1" customWidth="1"/>
    <col min="15124" max="15124" width="14.140625" style="558" customWidth="1"/>
    <col min="15125" max="15346" width="9.140625" style="558"/>
    <col min="15347" max="15347" width="23.140625" style="558" customWidth="1"/>
    <col min="15348" max="15349" width="9.140625" style="558"/>
    <col min="15350" max="15350" width="13" style="558" customWidth="1"/>
    <col min="15351" max="15351" width="29.28515625" style="558" customWidth="1"/>
    <col min="15352" max="15354" width="9.140625" style="558"/>
    <col min="15355" max="15355" width="14.7109375" style="558" customWidth="1"/>
    <col min="15356" max="15356" width="13.42578125" style="558" customWidth="1"/>
    <col min="15357" max="15357" width="12.7109375" style="558" customWidth="1"/>
    <col min="15358" max="15358" width="14.140625" style="558" customWidth="1"/>
    <col min="15359" max="15359" width="9.140625" style="558"/>
    <col min="15360" max="15361" width="10.140625" style="558" bestFit="1" customWidth="1"/>
    <col min="15362" max="15363" width="9.28515625" style="558" bestFit="1" customWidth="1"/>
    <col min="15364" max="15370" width="10.140625" style="558" bestFit="1" customWidth="1"/>
    <col min="15371" max="15371" width="9.28515625" style="558" bestFit="1" customWidth="1"/>
    <col min="15372" max="15373" width="10.140625" style="558" bestFit="1" customWidth="1"/>
    <col min="15374" max="15376" width="9.28515625" style="558" bestFit="1" customWidth="1"/>
    <col min="15377" max="15379" width="10.140625" style="558" bestFit="1" customWidth="1"/>
    <col min="15380" max="15380" width="14.140625" style="558" customWidth="1"/>
    <col min="15381" max="15602" width="9.140625" style="558"/>
    <col min="15603" max="15603" width="23.140625" style="558" customWidth="1"/>
    <col min="15604" max="15605" width="9.140625" style="558"/>
    <col min="15606" max="15606" width="13" style="558" customWidth="1"/>
    <col min="15607" max="15607" width="29.28515625" style="558" customWidth="1"/>
    <col min="15608" max="15610" width="9.140625" style="558"/>
    <col min="15611" max="15611" width="14.7109375" style="558" customWidth="1"/>
    <col min="15612" max="15612" width="13.42578125" style="558" customWidth="1"/>
    <col min="15613" max="15613" width="12.7109375" style="558" customWidth="1"/>
    <col min="15614" max="15614" width="14.140625" style="558" customWidth="1"/>
    <col min="15615" max="15615" width="9.140625" style="558"/>
    <col min="15616" max="15617" width="10.140625" style="558" bestFit="1" customWidth="1"/>
    <col min="15618" max="15619" width="9.28515625" style="558" bestFit="1" customWidth="1"/>
    <col min="15620" max="15626" width="10.140625" style="558" bestFit="1" customWidth="1"/>
    <col min="15627" max="15627" width="9.28515625" style="558" bestFit="1" customWidth="1"/>
    <col min="15628" max="15629" width="10.140625" style="558" bestFit="1" customWidth="1"/>
    <col min="15630" max="15632" width="9.28515625" style="558" bestFit="1" customWidth="1"/>
    <col min="15633" max="15635" width="10.140625" style="558" bestFit="1" customWidth="1"/>
    <col min="15636" max="15636" width="14.140625" style="558" customWidth="1"/>
    <col min="15637" max="15858" width="9.140625" style="558"/>
    <col min="15859" max="15859" width="23.140625" style="558" customWidth="1"/>
    <col min="15860" max="15861" width="9.140625" style="558"/>
    <col min="15862" max="15862" width="13" style="558" customWidth="1"/>
    <col min="15863" max="15863" width="29.28515625" style="558" customWidth="1"/>
    <col min="15864" max="15866" width="9.140625" style="558"/>
    <col min="15867" max="15867" width="14.7109375" style="558" customWidth="1"/>
    <col min="15868" max="15868" width="13.42578125" style="558" customWidth="1"/>
    <col min="15869" max="15869" width="12.7109375" style="558" customWidth="1"/>
    <col min="15870" max="15870" width="14.140625" style="558" customWidth="1"/>
    <col min="15871" max="15871" width="9.140625" style="558"/>
    <col min="15872" max="15873" width="10.140625" style="558" bestFit="1" customWidth="1"/>
    <col min="15874" max="15875" width="9.28515625" style="558" bestFit="1" customWidth="1"/>
    <col min="15876" max="15882" width="10.140625" style="558" bestFit="1" customWidth="1"/>
    <col min="15883" max="15883" width="9.28515625" style="558" bestFit="1" customWidth="1"/>
    <col min="15884" max="15885" width="10.140625" style="558" bestFit="1" customWidth="1"/>
    <col min="15886" max="15888" width="9.28515625" style="558" bestFit="1" customWidth="1"/>
    <col min="15889" max="15891" width="10.140625" style="558" bestFit="1" customWidth="1"/>
    <col min="15892" max="15892" width="14.140625" style="558" customWidth="1"/>
    <col min="15893" max="16114" width="9.140625" style="558"/>
    <col min="16115" max="16115" width="23.140625" style="558" customWidth="1"/>
    <col min="16116" max="16117" width="9.140625" style="558"/>
    <col min="16118" max="16118" width="13" style="558" customWidth="1"/>
    <col min="16119" max="16119" width="29.28515625" style="558" customWidth="1"/>
    <col min="16120" max="16122" width="9.140625" style="558"/>
    <col min="16123" max="16123" width="14.7109375" style="558" customWidth="1"/>
    <col min="16124" max="16124" width="13.42578125" style="558" customWidth="1"/>
    <col min="16125" max="16125" width="12.7109375" style="558" customWidth="1"/>
    <col min="16126" max="16126" width="14.140625" style="558" customWidth="1"/>
    <col min="16127" max="16127" width="9.140625" style="558"/>
    <col min="16128" max="16129" width="10.140625" style="558" bestFit="1" customWidth="1"/>
    <col min="16130" max="16131" width="9.28515625" style="558" bestFit="1" customWidth="1"/>
    <col min="16132" max="16138" width="10.140625" style="558" bestFit="1" customWidth="1"/>
    <col min="16139" max="16139" width="9.28515625" style="558" bestFit="1" customWidth="1"/>
    <col min="16140" max="16141" width="10.140625" style="558" bestFit="1" customWidth="1"/>
    <col min="16142" max="16144" width="9.28515625" style="558" bestFit="1" customWidth="1"/>
    <col min="16145" max="16147" width="10.140625" style="558" bestFit="1" customWidth="1"/>
    <col min="16148" max="16148" width="14.140625" style="558" customWidth="1"/>
    <col min="16149" max="16381" width="9.140625" style="558"/>
    <col min="16382" max="16384" width="9.140625" style="558" customWidth="1"/>
  </cols>
  <sheetData>
    <row r="1" spans="1:25" s="555" customFormat="1" ht="49.9" customHeight="1" thickTop="1" thickBot="1" x14ac:dyDescent="0.3">
      <c r="A1" s="441" t="s">
        <v>396</v>
      </c>
      <c r="B1" s="290" t="s">
        <v>390</v>
      </c>
      <c r="C1" s="402" t="s">
        <v>376</v>
      </c>
      <c r="D1" s="423" t="s">
        <v>1</v>
      </c>
      <c r="E1" s="291" t="s">
        <v>3</v>
      </c>
      <c r="F1" s="403" t="s">
        <v>2</v>
      </c>
      <c r="G1" s="404" t="s">
        <v>148</v>
      </c>
      <c r="H1" s="402" t="s">
        <v>351</v>
      </c>
      <c r="I1" s="403" t="s">
        <v>8</v>
      </c>
      <c r="J1" s="403" t="s">
        <v>9</v>
      </c>
      <c r="K1" s="403" t="s">
        <v>10</v>
      </c>
      <c r="L1" s="403" t="s">
        <v>11</v>
      </c>
      <c r="M1" s="403" t="s">
        <v>12</v>
      </c>
      <c r="N1" s="403" t="s">
        <v>13</v>
      </c>
      <c r="O1" s="403" t="s">
        <v>14</v>
      </c>
      <c r="P1" s="403" t="s">
        <v>39</v>
      </c>
      <c r="Q1" s="403" t="s">
        <v>15</v>
      </c>
      <c r="R1" s="403" t="s">
        <v>16</v>
      </c>
      <c r="S1" s="403" t="s">
        <v>40</v>
      </c>
      <c r="T1" s="403" t="s">
        <v>17</v>
      </c>
      <c r="U1" s="403" t="s">
        <v>122</v>
      </c>
      <c r="V1" s="403" t="s">
        <v>123</v>
      </c>
      <c r="W1" s="403" t="s">
        <v>324</v>
      </c>
      <c r="X1" s="403" t="s">
        <v>333</v>
      </c>
      <c r="Y1" s="403" t="s">
        <v>334</v>
      </c>
    </row>
    <row r="2" spans="1:25" s="555" customFormat="1" ht="15" customHeight="1" thickTop="1" x14ac:dyDescent="0.25">
      <c r="A2" s="566" t="s">
        <v>363</v>
      </c>
      <c r="B2" s="103"/>
      <c r="C2" s="567"/>
      <c r="D2" s="504"/>
      <c r="E2" s="568"/>
      <c r="F2" s="569"/>
      <c r="G2" s="570"/>
      <c r="H2" s="96"/>
      <c r="I2" s="96"/>
      <c r="J2" s="9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s="555" customFormat="1" ht="15" customHeight="1" x14ac:dyDescent="0.2">
      <c r="A3" s="425" t="s">
        <v>115</v>
      </c>
      <c r="B3" s="9">
        <v>2022</v>
      </c>
      <c r="C3" s="405" t="s">
        <v>4</v>
      </c>
      <c r="D3" s="9">
        <v>7</v>
      </c>
      <c r="E3" s="3">
        <v>124222</v>
      </c>
      <c r="F3" s="426"/>
      <c r="G3" s="405" t="s">
        <v>388</v>
      </c>
      <c r="H3" s="495"/>
      <c r="I3" s="561"/>
      <c r="J3" s="561"/>
      <c r="K3" s="544"/>
      <c r="L3" s="544">
        <v>-341775</v>
      </c>
      <c r="M3" s="544"/>
      <c r="N3" s="544"/>
      <c r="O3" s="544"/>
      <c r="P3" s="544"/>
      <c r="Q3" s="544"/>
      <c r="R3" s="544"/>
      <c r="S3" s="544">
        <v>-480912</v>
      </c>
      <c r="T3" s="544"/>
      <c r="U3" s="544"/>
      <c r="V3" s="544"/>
      <c r="W3" s="544"/>
      <c r="X3" s="544"/>
      <c r="Y3" s="330"/>
    </row>
    <row r="4" spans="1:25" s="555" customFormat="1" ht="15" customHeight="1" x14ac:dyDescent="0.2">
      <c r="A4" s="425" t="s">
        <v>19</v>
      </c>
      <c r="B4" s="9"/>
      <c r="C4" s="405"/>
      <c r="D4" s="9"/>
      <c r="E4" s="3"/>
      <c r="F4" s="406"/>
      <c r="G4" s="405"/>
      <c r="H4" s="544"/>
      <c r="I4" s="88"/>
      <c r="J4" s="88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330"/>
    </row>
    <row r="5" spans="1:25" s="555" customFormat="1" ht="15" customHeight="1" x14ac:dyDescent="0.2">
      <c r="A5" s="425" t="s">
        <v>116</v>
      </c>
      <c r="B5" s="9">
        <v>2020</v>
      </c>
      <c r="C5" s="405" t="s">
        <v>56</v>
      </c>
      <c r="D5" s="9">
        <v>7</v>
      </c>
      <c r="E5" s="3">
        <v>172530</v>
      </c>
      <c r="F5" s="426" t="s">
        <v>20</v>
      </c>
      <c r="G5" s="405" t="s">
        <v>388</v>
      </c>
      <c r="H5" s="88"/>
      <c r="I5" s="88"/>
      <c r="J5" s="88"/>
      <c r="K5" s="544">
        <v>-325000</v>
      </c>
      <c r="L5" s="544"/>
      <c r="M5" s="544"/>
      <c r="N5" s="544"/>
      <c r="O5" s="544"/>
      <c r="P5" s="544"/>
      <c r="Q5" s="544"/>
      <c r="R5" s="544">
        <v>-458011</v>
      </c>
      <c r="S5" s="544"/>
      <c r="T5" s="544"/>
      <c r="U5" s="544"/>
      <c r="V5" s="544"/>
      <c r="W5" s="544"/>
      <c r="X5" s="544"/>
      <c r="Y5" s="330">
        <v>-644468</v>
      </c>
    </row>
    <row r="6" spans="1:25" s="555" customFormat="1" ht="15" customHeight="1" x14ac:dyDescent="0.2">
      <c r="A6" s="425"/>
      <c r="B6" s="9"/>
      <c r="C6" s="405"/>
      <c r="D6" s="9"/>
      <c r="E6" s="3"/>
      <c r="F6" s="406"/>
      <c r="G6" s="405" t="s">
        <v>19</v>
      </c>
      <c r="H6" s="88"/>
      <c r="I6" s="88"/>
      <c r="J6" s="88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4"/>
      <c r="Y6" s="330"/>
    </row>
    <row r="7" spans="1:25" s="555" customFormat="1" ht="15" customHeight="1" x14ac:dyDescent="0.2">
      <c r="A7" s="425" t="s">
        <v>117</v>
      </c>
      <c r="B7" s="9">
        <v>2023</v>
      </c>
      <c r="C7" s="405" t="s">
        <v>5</v>
      </c>
      <c r="D7" s="9">
        <v>7</v>
      </c>
      <c r="E7" s="3">
        <v>132612</v>
      </c>
      <c r="F7" s="426" t="s">
        <v>253</v>
      </c>
      <c r="G7" s="405" t="s">
        <v>388</v>
      </c>
      <c r="H7" s="495"/>
      <c r="I7" s="495"/>
      <c r="J7" s="495"/>
      <c r="K7" s="544"/>
      <c r="L7" s="544"/>
      <c r="M7" s="544">
        <v>-358864</v>
      </c>
      <c r="N7" s="544"/>
      <c r="O7" s="544"/>
      <c r="P7" s="544"/>
      <c r="Q7" s="544"/>
      <c r="R7" s="544"/>
      <c r="S7" s="544"/>
      <c r="T7" s="544">
        <v>-504957</v>
      </c>
      <c r="U7" s="544"/>
      <c r="V7" s="544"/>
      <c r="W7" s="544"/>
      <c r="X7" s="544"/>
      <c r="Y7" s="330"/>
    </row>
    <row r="8" spans="1:25" s="555" customFormat="1" ht="15" customHeight="1" x14ac:dyDescent="0.2">
      <c r="A8" s="425" t="s">
        <v>19</v>
      </c>
      <c r="B8" s="9"/>
      <c r="C8" s="405"/>
      <c r="D8" s="9"/>
      <c r="E8" s="3"/>
      <c r="F8" s="406"/>
      <c r="G8" s="405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330"/>
    </row>
    <row r="9" spans="1:25" s="555" customFormat="1" ht="15" customHeight="1" x14ac:dyDescent="0.2">
      <c r="A9" s="407" t="s">
        <v>118</v>
      </c>
      <c r="B9" s="7">
        <v>2019</v>
      </c>
      <c r="C9" s="408" t="s">
        <v>31</v>
      </c>
      <c r="D9" s="7">
        <v>7</v>
      </c>
      <c r="E9" s="3">
        <v>133405</v>
      </c>
      <c r="F9" s="426" t="s">
        <v>18</v>
      </c>
      <c r="G9" s="405" t="s">
        <v>388</v>
      </c>
      <c r="H9" s="88"/>
      <c r="I9" s="88"/>
      <c r="J9" s="562">
        <v>-310000</v>
      </c>
      <c r="K9" s="544"/>
      <c r="L9" s="544"/>
      <c r="M9" s="544"/>
      <c r="N9" s="544"/>
      <c r="O9" s="544"/>
      <c r="P9" s="544"/>
      <c r="Q9" s="544">
        <v>-436201</v>
      </c>
      <c r="R9" s="544"/>
      <c r="S9" s="544"/>
      <c r="T9" s="544"/>
      <c r="U9" s="544"/>
      <c r="V9" s="544"/>
      <c r="W9" s="544"/>
      <c r="X9" s="544">
        <v>-613779</v>
      </c>
      <c r="Y9" s="330"/>
    </row>
    <row r="10" spans="1:25" s="555" customFormat="1" ht="15" customHeight="1" x14ac:dyDescent="0.2">
      <c r="A10" s="409"/>
      <c r="B10" s="7"/>
      <c r="C10" s="408"/>
      <c r="D10" s="7"/>
      <c r="E10" s="3"/>
      <c r="F10" s="406"/>
      <c r="G10" s="405" t="s">
        <v>19</v>
      </c>
      <c r="H10" s="88"/>
      <c r="I10" s="88"/>
      <c r="J10" s="88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330"/>
    </row>
    <row r="11" spans="1:25" s="555" customFormat="1" ht="15" customHeight="1" x14ac:dyDescent="0.2">
      <c r="A11" s="409" t="s">
        <v>167</v>
      </c>
      <c r="B11" s="7">
        <v>2019</v>
      </c>
      <c r="C11" s="408" t="s">
        <v>31</v>
      </c>
      <c r="D11" s="7">
        <v>7</v>
      </c>
      <c r="E11" s="3">
        <v>68696</v>
      </c>
      <c r="F11" s="426" t="s">
        <v>254</v>
      </c>
      <c r="G11" s="405" t="s">
        <v>388</v>
      </c>
      <c r="H11" s="88"/>
      <c r="I11" s="88">
        <v>-97000</v>
      </c>
      <c r="J11" s="88"/>
      <c r="K11" s="544" t="s">
        <v>19</v>
      </c>
      <c r="L11" s="544"/>
      <c r="M11" s="544"/>
      <c r="N11" s="544"/>
      <c r="O11" s="544"/>
      <c r="P11" s="544">
        <v>-136489</v>
      </c>
      <c r="Q11" s="544"/>
      <c r="R11" s="544"/>
      <c r="S11" s="544"/>
      <c r="T11" s="544"/>
      <c r="U11" s="544"/>
      <c r="V11" s="544"/>
      <c r="W11" s="544">
        <v>-192053</v>
      </c>
      <c r="X11" s="544"/>
      <c r="Y11" s="330"/>
    </row>
    <row r="12" spans="1:25" s="555" customFormat="1" ht="15" customHeight="1" x14ac:dyDescent="0.2">
      <c r="A12" s="409"/>
      <c r="B12" s="7"/>
      <c r="C12" s="408"/>
      <c r="D12" s="7"/>
      <c r="E12" s="3"/>
      <c r="F12" s="406"/>
      <c r="G12" s="405"/>
      <c r="H12" s="88"/>
      <c r="I12" s="88"/>
      <c r="J12" s="88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330"/>
    </row>
    <row r="13" spans="1:25" s="555" customFormat="1" ht="15" customHeight="1" x14ac:dyDescent="0.2">
      <c r="A13" s="425" t="s">
        <v>168</v>
      </c>
      <c r="B13" s="9">
        <v>2021</v>
      </c>
      <c r="C13" s="405" t="s">
        <v>24</v>
      </c>
      <c r="D13" s="9">
        <v>7</v>
      </c>
      <c r="E13" s="3">
        <v>46280</v>
      </c>
      <c r="F13" s="426" t="s">
        <v>255</v>
      </c>
      <c r="G13" s="405" t="s">
        <v>388</v>
      </c>
      <c r="H13" s="88"/>
      <c r="I13" s="88"/>
      <c r="J13" s="88"/>
      <c r="K13" s="544">
        <v>-106943</v>
      </c>
      <c r="L13" s="544"/>
      <c r="M13" s="544"/>
      <c r="N13" s="544"/>
      <c r="O13" s="544"/>
      <c r="P13" s="544"/>
      <c r="Q13" s="544"/>
      <c r="R13" s="544">
        <v>-150479</v>
      </c>
      <c r="S13" s="544"/>
      <c r="T13" s="544"/>
      <c r="U13" s="544"/>
      <c r="V13" s="544"/>
      <c r="W13" s="544"/>
      <c r="X13" s="544"/>
      <c r="Y13" s="330">
        <v>-211739</v>
      </c>
    </row>
    <row r="14" spans="1:25" s="555" customFormat="1" ht="15" customHeight="1" x14ac:dyDescent="0.2">
      <c r="A14" s="409" t="s">
        <v>19</v>
      </c>
      <c r="B14" s="7"/>
      <c r="C14" s="408"/>
      <c r="D14" s="7"/>
      <c r="E14" s="3"/>
      <c r="F14" s="406"/>
      <c r="G14" s="405"/>
      <c r="H14" s="88"/>
      <c r="I14" s="88"/>
      <c r="J14" s="88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330"/>
    </row>
    <row r="15" spans="1:25" s="555" customFormat="1" ht="15" customHeight="1" x14ac:dyDescent="0.2">
      <c r="A15" s="427" t="s">
        <v>169</v>
      </c>
      <c r="B15" s="9">
        <v>2023</v>
      </c>
      <c r="C15" s="405" t="s">
        <v>6</v>
      </c>
      <c r="D15" s="9">
        <v>7</v>
      </c>
      <c r="E15" s="3">
        <v>63490</v>
      </c>
      <c r="F15" s="426" t="s">
        <v>256</v>
      </c>
      <c r="G15" s="405" t="s">
        <v>388</v>
      </c>
      <c r="H15" s="88"/>
      <c r="I15" s="88"/>
      <c r="J15" s="88"/>
      <c r="K15" s="544"/>
      <c r="L15" s="544"/>
      <c r="M15" s="544"/>
      <c r="N15" s="544">
        <v>-123799</v>
      </c>
      <c r="O15" s="544"/>
      <c r="P15" s="544"/>
      <c r="Q15" s="544" t="s">
        <v>19</v>
      </c>
      <c r="R15" s="544"/>
      <c r="S15" s="544"/>
      <c r="T15" s="544"/>
      <c r="U15" s="544"/>
      <c r="V15" s="544"/>
      <c r="W15" s="544"/>
      <c r="X15" s="544"/>
      <c r="Y15" s="330"/>
    </row>
    <row r="16" spans="1:25" s="555" customFormat="1" ht="15" customHeight="1" x14ac:dyDescent="0.2">
      <c r="A16" s="425"/>
      <c r="B16" s="9"/>
      <c r="C16" s="405"/>
      <c r="D16" s="9"/>
      <c r="E16" s="3"/>
      <c r="F16" s="406"/>
      <c r="G16" s="405"/>
      <c r="H16" s="544"/>
      <c r="I16" s="88"/>
      <c r="J16" s="88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330"/>
    </row>
    <row r="17" spans="1:25" s="555" customFormat="1" ht="15" customHeight="1" x14ac:dyDescent="0.2">
      <c r="A17" s="425" t="s">
        <v>248</v>
      </c>
      <c r="B17" s="9">
        <v>2021</v>
      </c>
      <c r="C17" s="405" t="s">
        <v>5</v>
      </c>
      <c r="D17" s="9">
        <v>15</v>
      </c>
      <c r="E17" s="3">
        <v>263924</v>
      </c>
      <c r="F17" s="426" t="s">
        <v>133</v>
      </c>
      <c r="G17" s="405" t="s">
        <v>388</v>
      </c>
      <c r="H17" s="495"/>
      <c r="I17" s="495"/>
      <c r="J17" s="495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U17" s="544">
        <v>-548679</v>
      </c>
      <c r="V17" s="544"/>
      <c r="W17" s="544"/>
      <c r="X17" s="544"/>
      <c r="Y17" s="330"/>
    </row>
    <row r="18" spans="1:25" s="555" customFormat="1" ht="15" customHeight="1" x14ac:dyDescent="0.2">
      <c r="A18" s="409"/>
      <c r="B18" s="7"/>
      <c r="C18" s="408"/>
      <c r="D18" s="7"/>
      <c r="E18" s="3"/>
      <c r="F18" s="406"/>
      <c r="G18" s="405" t="s">
        <v>19</v>
      </c>
      <c r="H18" s="88"/>
      <c r="I18" s="88"/>
      <c r="J18" s="88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330"/>
    </row>
    <row r="19" spans="1:25" s="555" customFormat="1" ht="15" customHeight="1" x14ac:dyDescent="0.2">
      <c r="A19" s="425" t="s">
        <v>249</v>
      </c>
      <c r="B19" s="9">
        <v>2017</v>
      </c>
      <c r="C19" s="405" t="s">
        <v>31</v>
      </c>
      <c r="D19" s="9">
        <v>12</v>
      </c>
      <c r="E19" s="3">
        <v>308344</v>
      </c>
      <c r="F19" s="426" t="s">
        <v>126</v>
      </c>
      <c r="G19" s="405" t="s">
        <v>388</v>
      </c>
      <c r="H19" s="88"/>
      <c r="I19" s="88"/>
      <c r="J19" s="88"/>
      <c r="K19" s="544"/>
      <c r="L19" s="544">
        <v>-800000</v>
      </c>
      <c r="M19" s="544"/>
      <c r="N19" s="544"/>
      <c r="O19" s="544"/>
      <c r="P19" s="544"/>
      <c r="Q19" s="544"/>
      <c r="R19" s="544"/>
      <c r="S19" s="544"/>
      <c r="T19" s="544"/>
      <c r="U19" s="544"/>
      <c r="V19" s="544"/>
      <c r="W19" s="544"/>
      <c r="X19" s="544">
        <v>-760000</v>
      </c>
      <c r="Y19" s="330"/>
    </row>
    <row r="20" spans="1:25" s="555" customFormat="1" ht="15" customHeight="1" x14ac:dyDescent="0.2">
      <c r="A20" s="409"/>
      <c r="B20" s="7"/>
      <c r="C20" s="408"/>
      <c r="D20" s="7"/>
      <c r="E20" s="3"/>
      <c r="F20" s="406"/>
      <c r="G20" s="405"/>
      <c r="H20" s="88"/>
      <c r="I20" s="88"/>
      <c r="J20" s="88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330"/>
    </row>
    <row r="21" spans="1:25" s="555" customFormat="1" ht="15" customHeight="1" x14ac:dyDescent="0.2">
      <c r="A21" s="425" t="s">
        <v>250</v>
      </c>
      <c r="B21" s="9">
        <v>2023</v>
      </c>
      <c r="C21" s="405" t="s">
        <v>5</v>
      </c>
      <c r="D21" s="9">
        <v>10</v>
      </c>
      <c r="E21" s="3">
        <v>181744</v>
      </c>
      <c r="F21" s="426" t="s">
        <v>127</v>
      </c>
      <c r="G21" s="405" t="s">
        <v>388</v>
      </c>
      <c r="H21" s="495"/>
      <c r="I21" s="495"/>
      <c r="J21" s="495"/>
      <c r="K21" s="544"/>
      <c r="L21" s="544"/>
      <c r="M21" s="544"/>
      <c r="N21" s="544"/>
      <c r="O21" s="544"/>
      <c r="P21" s="544">
        <v>-269042</v>
      </c>
      <c r="Q21" s="544"/>
      <c r="R21" s="544"/>
      <c r="S21" s="544"/>
      <c r="T21" s="544"/>
      <c r="U21" s="544"/>
      <c r="V21" s="544"/>
      <c r="W21" s="544"/>
      <c r="X21" s="544"/>
      <c r="Y21" s="330"/>
    </row>
    <row r="22" spans="1:25" s="555" customFormat="1" ht="15" customHeight="1" x14ac:dyDescent="0.2">
      <c r="A22" s="409"/>
      <c r="B22" s="7"/>
      <c r="C22" s="408"/>
      <c r="D22" s="7"/>
      <c r="E22" s="3"/>
      <c r="F22" s="406"/>
      <c r="G22" s="405"/>
      <c r="H22" s="88"/>
      <c r="I22" s="88"/>
      <c r="J22" s="88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544"/>
      <c r="X22" s="544"/>
      <c r="Y22" s="330"/>
    </row>
    <row r="23" spans="1:25" s="555" customFormat="1" ht="15" customHeight="1" x14ac:dyDescent="0.2">
      <c r="A23" s="410" t="s">
        <v>251</v>
      </c>
      <c r="B23" s="7">
        <v>2024</v>
      </c>
      <c r="C23" s="408" t="s">
        <v>6</v>
      </c>
      <c r="D23" s="424">
        <v>11</v>
      </c>
      <c r="E23" s="3">
        <v>160000</v>
      </c>
      <c r="F23" s="426" t="s">
        <v>252</v>
      </c>
      <c r="G23" s="405" t="s">
        <v>388</v>
      </c>
      <c r="H23" s="495"/>
      <c r="I23" s="495"/>
      <c r="J23" s="495"/>
      <c r="K23" s="544"/>
      <c r="L23" s="544"/>
      <c r="M23" s="544"/>
      <c r="N23" s="544"/>
      <c r="O23" s="544"/>
      <c r="P23" s="544"/>
      <c r="Q23" s="544"/>
      <c r="R23" s="544">
        <v>-273654</v>
      </c>
      <c r="S23" s="544"/>
      <c r="T23" s="544"/>
      <c r="U23" s="544"/>
      <c r="V23" s="544"/>
      <c r="W23" s="544"/>
      <c r="X23" s="544"/>
      <c r="Y23" s="330"/>
    </row>
    <row r="24" spans="1:25" s="555" customFormat="1" ht="15" customHeight="1" x14ac:dyDescent="0.2">
      <c r="A24" s="425" t="s">
        <v>19</v>
      </c>
      <c r="B24" s="9"/>
      <c r="C24" s="405"/>
      <c r="D24" s="9"/>
      <c r="E24" s="3"/>
      <c r="F24" s="406"/>
      <c r="G24" s="405"/>
      <c r="H24" s="88"/>
      <c r="I24" s="88"/>
      <c r="J24" s="88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4"/>
      <c r="Y24" s="330"/>
    </row>
    <row r="25" spans="1:25" s="555" customFormat="1" ht="15" customHeight="1" x14ac:dyDescent="0.2">
      <c r="A25" s="409" t="s">
        <v>267</v>
      </c>
      <c r="B25" s="7">
        <v>2018</v>
      </c>
      <c r="C25" s="408" t="s">
        <v>31</v>
      </c>
      <c r="D25" s="7">
        <v>8</v>
      </c>
      <c r="E25" s="3">
        <v>12750</v>
      </c>
      <c r="F25" s="426" t="s">
        <v>269</v>
      </c>
      <c r="G25" s="405" t="s">
        <v>388</v>
      </c>
      <c r="H25" s="88"/>
      <c r="I25" s="88"/>
      <c r="J25" s="88">
        <v>-18837.560000000001</v>
      </c>
      <c r="K25" s="544"/>
      <c r="L25" s="544"/>
      <c r="M25" s="544"/>
      <c r="N25" s="544"/>
      <c r="O25" s="544"/>
      <c r="P25" s="544"/>
      <c r="Q25" s="544"/>
      <c r="R25" s="544">
        <v>-27831.65</v>
      </c>
      <c r="S25" s="544"/>
      <c r="T25" s="544"/>
      <c r="U25" s="544"/>
      <c r="V25" s="544"/>
      <c r="W25" s="544"/>
      <c r="X25" s="544"/>
      <c r="Y25" s="330"/>
    </row>
    <row r="26" spans="1:25" s="555" customFormat="1" ht="15" customHeight="1" x14ac:dyDescent="0.2">
      <c r="A26" s="409"/>
      <c r="B26" s="7"/>
      <c r="C26" s="408"/>
      <c r="D26" s="7"/>
      <c r="E26" s="3"/>
      <c r="F26" s="406" t="s">
        <v>19</v>
      </c>
      <c r="G26" s="405"/>
      <c r="H26" s="88"/>
      <c r="I26" s="88"/>
      <c r="J26" s="88"/>
      <c r="K26" s="544"/>
      <c r="L26" s="544"/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330"/>
    </row>
    <row r="27" spans="1:25" s="555" customFormat="1" ht="15" customHeight="1" x14ac:dyDescent="0.2">
      <c r="A27" s="425" t="s">
        <v>257</v>
      </c>
      <c r="B27" s="9">
        <v>2024</v>
      </c>
      <c r="C27" s="405" t="s">
        <v>7</v>
      </c>
      <c r="D27" s="9">
        <v>8</v>
      </c>
      <c r="E27" s="3">
        <v>34947.9</v>
      </c>
      <c r="F27" s="426" t="s">
        <v>268</v>
      </c>
      <c r="G27" s="405" t="s">
        <v>388</v>
      </c>
      <c r="H27" s="88"/>
      <c r="I27" s="495"/>
      <c r="J27" s="495"/>
      <c r="K27" s="544"/>
      <c r="L27" s="544"/>
      <c r="M27" s="544"/>
      <c r="N27" s="544"/>
      <c r="O27" s="544">
        <v>-49175</v>
      </c>
      <c r="P27" s="544"/>
      <c r="Q27" s="544"/>
      <c r="R27" s="544"/>
      <c r="S27" s="544"/>
      <c r="T27" s="544"/>
      <c r="U27" s="544"/>
      <c r="V27" s="544"/>
      <c r="W27" s="544">
        <v>-72654</v>
      </c>
      <c r="X27" s="544"/>
      <c r="Y27" s="330"/>
    </row>
    <row r="28" spans="1:25" s="555" customFormat="1" ht="15" customHeight="1" x14ac:dyDescent="0.2">
      <c r="A28" s="409"/>
      <c r="B28" s="7"/>
      <c r="C28" s="408"/>
      <c r="D28" s="7"/>
      <c r="E28" s="3"/>
      <c r="F28" s="406"/>
      <c r="G28" s="405"/>
      <c r="H28" s="88"/>
      <c r="I28" s="88"/>
      <c r="J28" s="88"/>
      <c r="K28" s="544"/>
      <c r="L28" s="544"/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544"/>
      <c r="X28" s="544"/>
      <c r="Y28" s="330"/>
    </row>
    <row r="29" spans="1:25" s="555" customFormat="1" ht="15" customHeight="1" x14ac:dyDescent="0.2">
      <c r="A29" s="411" t="s">
        <v>350</v>
      </c>
      <c r="B29" s="7">
        <v>2016</v>
      </c>
      <c r="C29" s="408"/>
      <c r="D29" s="7"/>
      <c r="E29" s="3"/>
      <c r="F29" s="406" t="s">
        <v>258</v>
      </c>
      <c r="G29" s="405" t="s">
        <v>388</v>
      </c>
      <c r="H29" s="88"/>
      <c r="I29" s="88"/>
      <c r="J29" s="88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330"/>
    </row>
    <row r="30" spans="1:25" s="555" customFormat="1" ht="15" customHeight="1" x14ac:dyDescent="0.2">
      <c r="A30" s="409"/>
      <c r="B30" s="7"/>
      <c r="C30" s="408"/>
      <c r="D30" s="7"/>
      <c r="E30" s="3"/>
      <c r="F30" s="406"/>
      <c r="G30" s="405"/>
      <c r="H30" s="88"/>
      <c r="I30" s="88"/>
      <c r="J30" s="88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44"/>
      <c r="V30" s="544"/>
      <c r="W30" s="544"/>
      <c r="X30" s="544"/>
      <c r="Y30" s="330"/>
    </row>
    <row r="31" spans="1:25" s="555" customFormat="1" ht="15" customHeight="1" x14ac:dyDescent="0.2">
      <c r="A31" s="409" t="s">
        <v>260</v>
      </c>
      <c r="B31" s="7">
        <v>2008</v>
      </c>
      <c r="C31" s="408" t="s">
        <v>31</v>
      </c>
      <c r="D31" s="7">
        <v>10</v>
      </c>
      <c r="E31" s="3">
        <v>8063</v>
      </c>
      <c r="F31" s="426" t="s">
        <v>259</v>
      </c>
      <c r="G31" s="405" t="s">
        <v>388</v>
      </c>
      <c r="H31" s="88"/>
      <c r="I31" s="88"/>
      <c r="J31" s="88"/>
      <c r="K31" s="544">
        <v>-10000</v>
      </c>
      <c r="L31" s="544"/>
      <c r="M31" s="544"/>
      <c r="N31" s="544"/>
      <c r="O31" s="544"/>
      <c r="P31" s="544"/>
      <c r="Q31" s="544"/>
      <c r="R31" s="544"/>
      <c r="S31" s="544"/>
      <c r="T31" s="544"/>
      <c r="U31" s="544">
        <v>-10000</v>
      </c>
      <c r="V31" s="544"/>
      <c r="W31" s="544"/>
      <c r="X31" s="544"/>
      <c r="Y31" s="330"/>
    </row>
    <row r="32" spans="1:25" s="555" customFormat="1" ht="15" customHeight="1" x14ac:dyDescent="0.2">
      <c r="A32" s="409"/>
      <c r="B32" s="7"/>
      <c r="C32" s="408"/>
      <c r="D32" s="7"/>
      <c r="E32" s="3"/>
      <c r="F32" s="406"/>
      <c r="G32" s="405"/>
      <c r="H32" s="88"/>
      <c r="I32" s="88"/>
      <c r="J32" s="88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544"/>
      <c r="V32" s="544"/>
      <c r="W32" s="544"/>
      <c r="X32" s="544"/>
      <c r="Y32" s="330"/>
    </row>
    <row r="33" spans="1:25" s="555" customFormat="1" ht="15" customHeight="1" x14ac:dyDescent="0.2">
      <c r="A33" s="409" t="s">
        <v>262</v>
      </c>
      <c r="B33" s="7">
        <v>2010</v>
      </c>
      <c r="C33" s="408"/>
      <c r="D33" s="7">
        <v>8</v>
      </c>
      <c r="E33" s="3"/>
      <c r="F33" s="406" t="s">
        <v>261</v>
      </c>
      <c r="G33" s="405" t="s">
        <v>388</v>
      </c>
      <c r="H33" s="88"/>
      <c r="I33" s="88"/>
      <c r="J33" s="88"/>
      <c r="K33" s="544"/>
      <c r="L33" s="544"/>
      <c r="M33" s="544"/>
      <c r="N33" s="544"/>
      <c r="O33" s="544"/>
      <c r="P33" s="544"/>
      <c r="Q33" s="544"/>
      <c r="R33" s="544"/>
      <c r="S33" s="544"/>
      <c r="T33" s="544"/>
      <c r="U33" s="544"/>
      <c r="V33" s="544"/>
      <c r="W33" s="544"/>
      <c r="X33" s="544"/>
      <c r="Y33" s="330"/>
    </row>
    <row r="34" spans="1:25" s="555" customFormat="1" ht="15" customHeight="1" x14ac:dyDescent="0.2">
      <c r="A34" s="409"/>
      <c r="B34" s="7"/>
      <c r="C34" s="408"/>
      <c r="D34" s="7"/>
      <c r="E34" s="3"/>
      <c r="F34" s="406"/>
      <c r="G34" s="405"/>
      <c r="H34" s="88"/>
      <c r="I34" s="88"/>
      <c r="J34" s="88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330"/>
    </row>
    <row r="35" spans="1:25" s="555" customFormat="1" ht="15" customHeight="1" x14ac:dyDescent="0.2">
      <c r="A35" s="409" t="s">
        <v>263</v>
      </c>
      <c r="B35" s="7">
        <v>2005</v>
      </c>
      <c r="C35" s="408"/>
      <c r="D35" s="7"/>
      <c r="E35" s="3"/>
      <c r="F35" s="406" t="s">
        <v>264</v>
      </c>
      <c r="G35" s="405" t="s">
        <v>388</v>
      </c>
      <c r="H35" s="88"/>
      <c r="I35" s="88"/>
      <c r="J35" s="88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330"/>
    </row>
    <row r="36" spans="1:25" s="555" customFormat="1" ht="15" customHeight="1" x14ac:dyDescent="0.2">
      <c r="A36" s="409"/>
      <c r="B36" s="7"/>
      <c r="C36" s="408"/>
      <c r="D36" s="7"/>
      <c r="E36" s="3"/>
      <c r="F36" s="406"/>
      <c r="G36" s="405"/>
      <c r="H36" s="88"/>
      <c r="I36" s="88"/>
      <c r="J36" s="88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  <c r="W36" s="544"/>
      <c r="X36" s="544"/>
      <c r="Y36" s="330"/>
    </row>
    <row r="37" spans="1:25" s="555" customFormat="1" ht="15" customHeight="1" x14ac:dyDescent="0.2">
      <c r="A37" s="409" t="s">
        <v>265</v>
      </c>
      <c r="B37" s="7">
        <v>1996</v>
      </c>
      <c r="C37" s="408"/>
      <c r="D37" s="7"/>
      <c r="E37" s="3"/>
      <c r="F37" s="406" t="s">
        <v>266</v>
      </c>
      <c r="G37" s="405" t="s">
        <v>388</v>
      </c>
      <c r="H37" s="88"/>
      <c r="I37" s="88"/>
      <c r="J37" s="88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330"/>
    </row>
    <row r="38" spans="1:25" s="555" customFormat="1" ht="15" customHeight="1" x14ac:dyDescent="0.2">
      <c r="A38" s="409"/>
      <c r="B38" s="7"/>
      <c r="C38" s="408"/>
      <c r="D38" s="7"/>
      <c r="E38" s="3"/>
      <c r="F38" s="406"/>
      <c r="G38" s="405"/>
      <c r="H38" s="88"/>
      <c r="I38" s="88"/>
      <c r="J38" s="88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330"/>
    </row>
    <row r="39" spans="1:25" s="555" customFormat="1" ht="15" customHeight="1" x14ac:dyDescent="0.2">
      <c r="A39" s="409" t="s">
        <v>21</v>
      </c>
      <c r="B39" s="7">
        <v>2019</v>
      </c>
      <c r="C39" s="408" t="s">
        <v>49</v>
      </c>
      <c r="D39" s="7">
        <v>30</v>
      </c>
      <c r="E39" s="3">
        <v>9195</v>
      </c>
      <c r="F39" s="426" t="s">
        <v>21</v>
      </c>
      <c r="G39" s="405" t="s">
        <v>388</v>
      </c>
      <c r="H39" s="88"/>
      <c r="I39" s="88"/>
      <c r="J39" s="88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  <c r="W39" s="544"/>
      <c r="X39" s="544"/>
      <c r="Y39" s="330"/>
    </row>
    <row r="40" spans="1:25" s="555" customFormat="1" ht="15" customHeight="1" x14ac:dyDescent="0.2">
      <c r="A40" s="409"/>
      <c r="B40" s="7"/>
      <c r="C40" s="408"/>
      <c r="D40" s="7"/>
      <c r="E40" s="3"/>
      <c r="F40" s="406"/>
      <c r="G40" s="405"/>
      <c r="H40" s="88"/>
      <c r="I40" s="88"/>
      <c r="J40" s="88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330"/>
    </row>
    <row r="41" spans="1:25" s="555" customFormat="1" ht="15" customHeight="1" x14ac:dyDescent="0.2">
      <c r="A41" s="409" t="s">
        <v>22</v>
      </c>
      <c r="B41" s="7">
        <v>2020</v>
      </c>
      <c r="C41" s="408" t="s">
        <v>24</v>
      </c>
      <c r="D41" s="7">
        <v>20</v>
      </c>
      <c r="E41" s="3">
        <v>13692</v>
      </c>
      <c r="F41" s="426" t="s">
        <v>22</v>
      </c>
      <c r="G41" s="405" t="s">
        <v>388</v>
      </c>
      <c r="H41" s="88"/>
      <c r="I41" s="88"/>
      <c r="J41" s="88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>
        <v>-20000</v>
      </c>
      <c r="X41" s="544"/>
      <c r="Y41" s="330"/>
    </row>
    <row r="42" spans="1:25" s="555" customFormat="1" ht="15" customHeight="1" x14ac:dyDescent="0.2">
      <c r="A42" s="409"/>
      <c r="B42" s="7"/>
      <c r="C42" s="408"/>
      <c r="D42" s="7"/>
      <c r="E42" s="3"/>
      <c r="F42" s="406"/>
      <c r="G42" s="405"/>
      <c r="H42" s="88"/>
      <c r="I42" s="88"/>
      <c r="J42" s="88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330"/>
    </row>
    <row r="43" spans="1:25" s="555" customFormat="1" ht="15" customHeight="1" x14ac:dyDescent="0.2">
      <c r="A43" s="409" t="s">
        <v>359</v>
      </c>
      <c r="B43" s="7">
        <v>2015</v>
      </c>
      <c r="C43" s="408" t="s">
        <v>30</v>
      </c>
      <c r="D43" s="7">
        <v>15</v>
      </c>
      <c r="E43" s="3">
        <v>10950</v>
      </c>
      <c r="F43" s="426" t="s">
        <v>23</v>
      </c>
      <c r="G43" s="405" t="s">
        <v>388</v>
      </c>
      <c r="H43" s="88"/>
      <c r="I43" s="88"/>
      <c r="J43" s="88"/>
      <c r="K43" s="544"/>
      <c r="L43" s="544"/>
      <c r="M43" s="544">
        <v>-18000</v>
      </c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330"/>
    </row>
    <row r="44" spans="1:25" s="555" customFormat="1" ht="15" customHeight="1" x14ac:dyDescent="0.2">
      <c r="A44" s="409"/>
      <c r="B44" s="7"/>
      <c r="C44" s="408"/>
      <c r="D44" s="7"/>
      <c r="E44" s="3"/>
      <c r="F44" s="426"/>
      <c r="G44" s="405"/>
      <c r="H44" s="88"/>
      <c r="I44" s="88"/>
      <c r="J44" s="88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330"/>
    </row>
    <row r="45" spans="1:25" s="555" customFormat="1" ht="15" customHeight="1" x14ac:dyDescent="0.2">
      <c r="A45" s="409" t="s">
        <v>384</v>
      </c>
      <c r="B45" s="7">
        <v>2016</v>
      </c>
      <c r="C45" s="408"/>
      <c r="D45" s="7">
        <v>15</v>
      </c>
      <c r="E45" s="3"/>
      <c r="F45" s="426" t="s">
        <v>362</v>
      </c>
      <c r="G45" s="405" t="s">
        <v>388</v>
      </c>
      <c r="H45" s="88"/>
      <c r="I45" s="88"/>
      <c r="J45" s="88"/>
      <c r="K45" s="544"/>
      <c r="L45" s="544"/>
      <c r="M45" s="544"/>
      <c r="N45" s="544">
        <v>-12000</v>
      </c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330"/>
    </row>
    <row r="46" spans="1:25" s="555" customFormat="1" ht="15" customHeight="1" x14ac:dyDescent="0.2">
      <c r="A46" s="409" t="s">
        <v>385</v>
      </c>
      <c r="B46" s="7">
        <v>2024</v>
      </c>
      <c r="C46" s="408" t="s">
        <v>6</v>
      </c>
      <c r="D46" s="7">
        <v>15</v>
      </c>
      <c r="E46" s="3">
        <v>9200</v>
      </c>
      <c r="F46" s="426" t="s">
        <v>360</v>
      </c>
      <c r="G46" s="405" t="s">
        <v>388</v>
      </c>
      <c r="H46" s="88"/>
      <c r="I46" s="88"/>
      <c r="J46" s="88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>
        <v>-18000</v>
      </c>
      <c r="W46" s="544"/>
      <c r="X46" s="544"/>
      <c r="Y46" s="330"/>
    </row>
    <row r="47" spans="1:25" s="555" customFormat="1" ht="15" customHeight="1" x14ac:dyDescent="0.2">
      <c r="A47" s="409" t="s">
        <v>386</v>
      </c>
      <c r="B47" s="7">
        <v>2019</v>
      </c>
      <c r="C47" s="408"/>
      <c r="D47" s="7">
        <v>15</v>
      </c>
      <c r="E47" s="3"/>
      <c r="F47" s="426" t="s">
        <v>361</v>
      </c>
      <c r="G47" s="405" t="s">
        <v>388</v>
      </c>
      <c r="H47" s="88"/>
      <c r="I47" s="88"/>
      <c r="J47" s="88"/>
      <c r="K47" s="544"/>
      <c r="L47" s="544"/>
      <c r="M47" s="544"/>
      <c r="N47" s="544"/>
      <c r="O47" s="544"/>
      <c r="P47" s="544"/>
      <c r="Q47" s="544">
        <v>-15000</v>
      </c>
      <c r="R47" s="544"/>
      <c r="S47" s="544"/>
      <c r="T47" s="544"/>
      <c r="U47" s="544"/>
      <c r="V47" s="544"/>
      <c r="W47" s="544"/>
      <c r="X47" s="544"/>
      <c r="Y47" s="330"/>
    </row>
    <row r="48" spans="1:25" s="555" customFormat="1" ht="15" customHeight="1" thickBot="1" x14ac:dyDescent="0.25">
      <c r="A48" s="644"/>
      <c r="B48" s="98"/>
      <c r="C48" s="645"/>
      <c r="D48" s="98"/>
      <c r="E48" s="6"/>
      <c r="F48" s="646"/>
      <c r="G48" s="647"/>
      <c r="H48" s="94"/>
      <c r="I48" s="94"/>
      <c r="J48" s="94"/>
      <c r="K48" s="648"/>
      <c r="L48" s="648"/>
      <c r="M48" s="648"/>
      <c r="N48" s="648"/>
      <c r="O48" s="648"/>
      <c r="P48" s="648"/>
      <c r="Q48" s="648"/>
      <c r="R48" s="648"/>
      <c r="S48" s="648"/>
      <c r="T48" s="648"/>
      <c r="U48" s="648"/>
      <c r="V48" s="648"/>
      <c r="W48" s="648"/>
      <c r="X48" s="648"/>
      <c r="Y48" s="649"/>
    </row>
    <row r="49" spans="1:25" s="556" customFormat="1" ht="19.899999999999999" customHeight="1" thickTop="1" thickBot="1" x14ac:dyDescent="0.3">
      <c r="A49" s="574" t="s">
        <v>340</v>
      </c>
      <c r="B49" s="575"/>
      <c r="C49" s="576"/>
      <c r="D49" s="575"/>
      <c r="E49" s="511"/>
      <c r="F49" s="577"/>
      <c r="G49" s="578"/>
      <c r="H49" s="524"/>
      <c r="I49" s="524">
        <f>SUM(I2:I48)</f>
        <v>-97000</v>
      </c>
      <c r="J49" s="524">
        <f t="shared" ref="J49:Y49" si="0">SUM(J2:J48)</f>
        <v>-328837.56</v>
      </c>
      <c r="K49" s="524">
        <f t="shared" si="0"/>
        <v>-441943</v>
      </c>
      <c r="L49" s="524">
        <f t="shared" si="0"/>
        <v>-1141775</v>
      </c>
      <c r="M49" s="524">
        <f t="shared" si="0"/>
        <v>-376864</v>
      </c>
      <c r="N49" s="524">
        <f t="shared" si="0"/>
        <v>-135799</v>
      </c>
      <c r="O49" s="524">
        <f t="shared" si="0"/>
        <v>-49175</v>
      </c>
      <c r="P49" s="524">
        <f t="shared" si="0"/>
        <v>-405531</v>
      </c>
      <c r="Q49" s="524">
        <f t="shared" si="0"/>
        <v>-451201</v>
      </c>
      <c r="R49" s="524">
        <f t="shared" si="0"/>
        <v>-909975.65</v>
      </c>
      <c r="S49" s="524">
        <f t="shared" si="0"/>
        <v>-480912</v>
      </c>
      <c r="T49" s="524">
        <f t="shared" si="0"/>
        <v>-504957</v>
      </c>
      <c r="U49" s="524">
        <f t="shared" si="0"/>
        <v>-558679</v>
      </c>
      <c r="V49" s="524">
        <f t="shared" si="0"/>
        <v>-18000</v>
      </c>
      <c r="W49" s="524">
        <f t="shared" si="0"/>
        <v>-284707</v>
      </c>
      <c r="X49" s="524">
        <f t="shared" si="0"/>
        <v>-1373779</v>
      </c>
      <c r="Y49" s="525">
        <f t="shared" si="0"/>
        <v>-856207</v>
      </c>
    </row>
    <row r="50" spans="1:25" s="555" customFormat="1" ht="15" customHeight="1" thickTop="1" x14ac:dyDescent="0.2">
      <c r="A50" s="414"/>
      <c r="B50" s="44"/>
      <c r="C50" s="412"/>
      <c r="D50" s="44"/>
      <c r="E50" s="33"/>
      <c r="F50" s="571"/>
      <c r="G50" s="413"/>
      <c r="H50" s="536"/>
      <c r="I50" s="536"/>
      <c r="J50" s="536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3"/>
    </row>
    <row r="51" spans="1:25" s="556" customFormat="1" ht="15" customHeight="1" x14ac:dyDescent="0.25">
      <c r="A51" s="554" t="s">
        <v>331</v>
      </c>
      <c r="B51" s="579"/>
      <c r="C51" s="565"/>
      <c r="D51" s="579"/>
      <c r="E51" s="112"/>
      <c r="F51" s="580"/>
      <c r="G51" s="564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48"/>
    </row>
    <row r="52" spans="1:25" s="556" customFormat="1" ht="15" customHeight="1" x14ac:dyDescent="0.25">
      <c r="A52" s="409" t="s">
        <v>425</v>
      </c>
      <c r="B52" s="579"/>
      <c r="C52" s="565"/>
      <c r="D52" s="579"/>
      <c r="E52" s="112"/>
      <c r="F52" s="580"/>
      <c r="G52" s="564"/>
      <c r="H52" s="5"/>
      <c r="I52" s="5"/>
      <c r="J52" s="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48"/>
    </row>
    <row r="53" spans="1:25" s="555" customFormat="1" ht="15" customHeight="1" x14ac:dyDescent="0.2">
      <c r="A53" s="409" t="s">
        <v>435</v>
      </c>
      <c r="B53" s="7"/>
      <c r="C53" s="408"/>
      <c r="D53" s="7"/>
      <c r="E53" s="3"/>
      <c r="F53" s="406"/>
      <c r="G53" s="405"/>
      <c r="H53" s="88"/>
      <c r="I53" s="88"/>
      <c r="J53" s="88"/>
      <c r="K53" s="544"/>
      <c r="L53" s="544">
        <v>50000</v>
      </c>
      <c r="M53" s="544"/>
      <c r="N53" s="544"/>
      <c r="O53" s="544"/>
      <c r="P53" s="544"/>
      <c r="Q53" s="544"/>
      <c r="R53" s="544"/>
      <c r="S53" s="544">
        <v>50000</v>
      </c>
      <c r="T53" s="544"/>
      <c r="U53" s="544"/>
      <c r="V53" s="544"/>
      <c r="W53" s="544"/>
      <c r="X53" s="544"/>
      <c r="Y53" s="330"/>
    </row>
    <row r="54" spans="1:25" s="555" customFormat="1" ht="15" customHeight="1" x14ac:dyDescent="0.2">
      <c r="A54" s="409" t="s">
        <v>436</v>
      </c>
      <c r="B54" s="7"/>
      <c r="C54" s="408"/>
      <c r="D54" s="7"/>
      <c r="E54" s="3"/>
      <c r="F54" s="406"/>
      <c r="G54" s="405"/>
      <c r="H54" s="88"/>
      <c r="I54" s="88"/>
      <c r="J54" s="88"/>
      <c r="K54" s="544">
        <v>50000</v>
      </c>
      <c r="L54" s="544"/>
      <c r="M54" s="544"/>
      <c r="N54" s="544"/>
      <c r="O54" s="544"/>
      <c r="P54" s="544"/>
      <c r="Q54" s="544"/>
      <c r="R54" s="544">
        <v>50000</v>
      </c>
      <c r="S54" s="544"/>
      <c r="T54" s="544"/>
      <c r="U54" s="544"/>
      <c r="V54" s="544"/>
      <c r="W54" s="544"/>
      <c r="X54" s="544"/>
      <c r="Y54" s="330">
        <v>50000</v>
      </c>
    </row>
    <row r="55" spans="1:25" ht="15" customHeight="1" x14ac:dyDescent="0.2">
      <c r="A55" s="415" t="s">
        <v>437</v>
      </c>
      <c r="B55" s="14"/>
      <c r="C55" s="416"/>
      <c r="D55" s="14"/>
      <c r="E55" s="15"/>
      <c r="F55" s="416"/>
      <c r="G55" s="417"/>
      <c r="H55" s="151"/>
      <c r="I55" s="151"/>
      <c r="J55" s="15"/>
      <c r="K55" s="151"/>
      <c r="L55" s="151"/>
      <c r="M55" s="151">
        <v>50000</v>
      </c>
      <c r="N55" s="151"/>
      <c r="O55" s="151"/>
      <c r="P55" s="151"/>
      <c r="Q55" s="151"/>
      <c r="R55" s="151"/>
      <c r="S55" s="151"/>
      <c r="T55" s="15">
        <v>50000</v>
      </c>
      <c r="U55" s="151"/>
      <c r="V55" s="15"/>
      <c r="W55" s="15"/>
      <c r="X55" s="15"/>
      <c r="Y55" s="87"/>
    </row>
    <row r="56" spans="1:25" ht="15" customHeight="1" x14ac:dyDescent="0.2">
      <c r="A56" s="415" t="s">
        <v>438</v>
      </c>
      <c r="B56" s="14"/>
      <c r="C56" s="416"/>
      <c r="D56" s="14"/>
      <c r="E56" s="15"/>
      <c r="F56" s="416"/>
      <c r="G56" s="417"/>
      <c r="H56" s="151"/>
      <c r="I56" s="151"/>
      <c r="J56" s="15">
        <v>50000</v>
      </c>
      <c r="K56" s="151"/>
      <c r="L56" s="151"/>
      <c r="M56" s="151"/>
      <c r="N56" s="151"/>
      <c r="O56" s="151"/>
      <c r="P56" s="151"/>
      <c r="Q56" s="151">
        <v>50000</v>
      </c>
      <c r="R56" s="151"/>
      <c r="S56" s="151"/>
      <c r="T56" s="15"/>
      <c r="U56" s="151"/>
      <c r="V56" s="15"/>
      <c r="W56" s="15"/>
      <c r="X56" s="15">
        <v>50000</v>
      </c>
      <c r="Y56" s="87"/>
    </row>
    <row r="57" spans="1:25" ht="15" customHeight="1" x14ac:dyDescent="0.2">
      <c r="A57" s="415" t="s">
        <v>439</v>
      </c>
      <c r="B57" s="14"/>
      <c r="C57" s="416"/>
      <c r="D57" s="14"/>
      <c r="E57" s="15"/>
      <c r="F57" s="416"/>
      <c r="G57" s="417"/>
      <c r="H57" s="151"/>
      <c r="I57" s="151">
        <v>40000</v>
      </c>
      <c r="J57" s="15"/>
      <c r="K57" s="151"/>
      <c r="L57" s="151"/>
      <c r="M57" s="151"/>
      <c r="N57" s="151"/>
      <c r="O57" s="151"/>
      <c r="P57" s="151">
        <v>40000</v>
      </c>
      <c r="Q57" s="151"/>
      <c r="R57" s="151"/>
      <c r="S57" s="151"/>
      <c r="T57" s="15"/>
      <c r="U57" s="151"/>
      <c r="V57" s="15"/>
      <c r="W57" s="15">
        <v>40000</v>
      </c>
      <c r="X57" s="15"/>
      <c r="Y57" s="87"/>
    </row>
    <row r="58" spans="1:25" ht="15" customHeight="1" x14ac:dyDescent="0.2">
      <c r="A58" s="415" t="s">
        <v>440</v>
      </c>
      <c r="B58" s="14"/>
      <c r="C58" s="416"/>
      <c r="D58" s="14"/>
      <c r="E58" s="15"/>
      <c r="F58" s="416"/>
      <c r="G58" s="417"/>
      <c r="H58" s="151"/>
      <c r="I58" s="151"/>
      <c r="J58" s="15"/>
      <c r="K58" s="151">
        <v>40000</v>
      </c>
      <c r="L58" s="151"/>
      <c r="M58" s="151"/>
      <c r="N58" s="151"/>
      <c r="O58" s="151"/>
      <c r="P58" s="151"/>
      <c r="Q58" s="151"/>
      <c r="R58" s="151">
        <v>40000</v>
      </c>
      <c r="S58" s="151"/>
      <c r="T58" s="15"/>
      <c r="U58" s="151"/>
      <c r="V58" s="15"/>
      <c r="W58" s="15"/>
      <c r="X58" s="15"/>
      <c r="Y58" s="87">
        <v>40000</v>
      </c>
    </row>
    <row r="59" spans="1:25" ht="15" customHeight="1" x14ac:dyDescent="0.2">
      <c r="A59" s="415" t="s">
        <v>441</v>
      </c>
      <c r="B59" s="14"/>
      <c r="C59" s="416"/>
      <c r="D59" s="14"/>
      <c r="E59" s="15"/>
      <c r="F59" s="416"/>
      <c r="G59" s="417"/>
      <c r="H59" s="151"/>
      <c r="I59" s="151"/>
      <c r="J59" s="15"/>
      <c r="K59" s="151"/>
      <c r="L59" s="151"/>
      <c r="M59" s="151"/>
      <c r="N59" s="151">
        <v>40000</v>
      </c>
      <c r="O59" s="151"/>
      <c r="P59" s="151"/>
      <c r="Q59" s="151"/>
      <c r="R59" s="151"/>
      <c r="S59" s="151"/>
      <c r="T59" s="15"/>
      <c r="U59" s="151"/>
      <c r="V59" s="15"/>
      <c r="W59" s="15"/>
      <c r="X59" s="15"/>
      <c r="Y59" s="87"/>
    </row>
    <row r="60" spans="1:25" ht="15" customHeight="1" x14ac:dyDescent="0.2">
      <c r="A60" s="415" t="s">
        <v>442</v>
      </c>
      <c r="B60" s="14"/>
      <c r="C60" s="416"/>
      <c r="D60" s="14"/>
      <c r="E60" s="15"/>
      <c r="F60" s="416"/>
      <c r="G60" s="417"/>
      <c r="H60" s="151"/>
      <c r="I60" s="151"/>
      <c r="J60" s="15"/>
      <c r="K60" s="151"/>
      <c r="L60" s="151">
        <v>200000</v>
      </c>
      <c r="M60" s="151"/>
      <c r="N60" s="151"/>
      <c r="O60" s="151"/>
      <c r="P60" s="151"/>
      <c r="Q60" s="151"/>
      <c r="R60" s="151"/>
      <c r="S60" s="151"/>
      <c r="T60" s="15"/>
      <c r="U60" s="151"/>
      <c r="V60" s="15"/>
      <c r="W60" s="15"/>
      <c r="X60" s="15">
        <v>200000</v>
      </c>
      <c r="Y60" s="87"/>
    </row>
    <row r="61" spans="1:25" ht="15" customHeight="1" x14ac:dyDescent="0.2">
      <c r="A61" s="415" t="s">
        <v>443</v>
      </c>
      <c r="B61" s="14"/>
      <c r="C61" s="416"/>
      <c r="D61" s="14"/>
      <c r="E61" s="15"/>
      <c r="F61" s="416"/>
      <c r="G61" s="417"/>
      <c r="H61" s="151"/>
      <c r="I61" s="151"/>
      <c r="J61" s="15"/>
      <c r="K61" s="151"/>
      <c r="L61" s="151"/>
      <c r="M61" s="151"/>
      <c r="N61" s="151"/>
      <c r="O61" s="151"/>
      <c r="P61" s="151">
        <v>75000</v>
      </c>
      <c r="Q61" s="151"/>
      <c r="R61" s="151"/>
      <c r="S61" s="151"/>
      <c r="T61" s="15"/>
      <c r="U61" s="151"/>
      <c r="V61" s="15"/>
      <c r="W61" s="15"/>
      <c r="X61" s="15"/>
      <c r="Y61" s="87"/>
    </row>
    <row r="62" spans="1:25" ht="15" customHeight="1" x14ac:dyDescent="0.2">
      <c r="A62" s="415" t="s">
        <v>444</v>
      </c>
      <c r="B62" s="14"/>
      <c r="C62" s="416"/>
      <c r="D62" s="14"/>
      <c r="E62" s="15"/>
      <c r="F62" s="416"/>
      <c r="G62" s="417"/>
      <c r="H62" s="151"/>
      <c r="I62" s="151"/>
      <c r="J62" s="15"/>
      <c r="K62" s="151"/>
      <c r="L62" s="151"/>
      <c r="M62" s="151"/>
      <c r="N62" s="151"/>
      <c r="O62" s="151"/>
      <c r="P62" s="151"/>
      <c r="Q62" s="151"/>
      <c r="R62" s="151"/>
      <c r="S62" s="151"/>
      <c r="T62" s="15"/>
      <c r="U62" s="151">
        <v>55000</v>
      </c>
      <c r="V62" s="15"/>
      <c r="W62" s="15"/>
      <c r="X62" s="15"/>
      <c r="Y62" s="87"/>
    </row>
    <row r="63" spans="1:25" ht="15" customHeight="1" x14ac:dyDescent="0.2">
      <c r="A63" s="415" t="s">
        <v>445</v>
      </c>
      <c r="B63" s="14"/>
      <c r="C63" s="416"/>
      <c r="D63" s="14"/>
      <c r="E63" s="15"/>
      <c r="F63" s="416"/>
      <c r="G63" s="417"/>
      <c r="H63" s="151"/>
      <c r="I63" s="151"/>
      <c r="J63" s="15"/>
      <c r="K63" s="151"/>
      <c r="L63" s="151"/>
      <c r="M63" s="151"/>
      <c r="N63" s="151"/>
      <c r="O63" s="151"/>
      <c r="P63" s="151"/>
      <c r="Q63" s="151"/>
      <c r="R63" s="151">
        <v>27365</v>
      </c>
      <c r="S63" s="151"/>
      <c r="T63" s="15"/>
      <c r="U63" s="151"/>
      <c r="V63" s="15"/>
      <c r="W63" s="15"/>
      <c r="X63" s="15"/>
      <c r="Y63" s="87"/>
    </row>
    <row r="64" spans="1:25" ht="15" customHeight="1" x14ac:dyDescent="0.2">
      <c r="A64" s="415" t="s">
        <v>446</v>
      </c>
      <c r="B64" s="14"/>
      <c r="C64" s="416"/>
      <c r="D64" s="14"/>
      <c r="E64" s="15"/>
      <c r="F64" s="416"/>
      <c r="G64" s="417"/>
      <c r="H64" s="151"/>
      <c r="I64" s="151"/>
      <c r="J64" s="15">
        <v>1883</v>
      </c>
      <c r="K64" s="151"/>
      <c r="L64" s="151"/>
      <c r="M64" s="151"/>
      <c r="N64" s="151"/>
      <c r="O64" s="151"/>
      <c r="P64" s="151"/>
      <c r="Q64" s="151"/>
      <c r="R64" s="151">
        <v>2783</v>
      </c>
      <c r="S64" s="151"/>
      <c r="T64" s="15"/>
      <c r="U64" s="151"/>
      <c r="V64" s="15"/>
      <c r="W64" s="15"/>
      <c r="X64" s="15"/>
      <c r="Y64" s="87"/>
    </row>
    <row r="65" spans="1:25" ht="15" customHeight="1" x14ac:dyDescent="0.2">
      <c r="A65" s="415" t="s">
        <v>447</v>
      </c>
      <c r="B65" s="14"/>
      <c r="C65" s="416"/>
      <c r="D65" s="14"/>
      <c r="E65" s="15"/>
      <c r="F65" s="416"/>
      <c r="G65" s="417"/>
      <c r="H65" s="151"/>
      <c r="I65" s="151"/>
      <c r="J65" s="15"/>
      <c r="K65" s="151"/>
      <c r="L65" s="151"/>
      <c r="M65" s="151"/>
      <c r="N65" s="151"/>
      <c r="O65" s="151">
        <v>4917.5</v>
      </c>
      <c r="P65" s="151"/>
      <c r="Q65" s="151"/>
      <c r="R65" s="151"/>
      <c r="S65" s="151"/>
      <c r="T65" s="15"/>
      <c r="U65" s="151"/>
      <c r="V65" s="15"/>
      <c r="W65" s="15">
        <v>7265</v>
      </c>
      <c r="X65" s="15"/>
      <c r="Y65" s="87"/>
    </row>
    <row r="66" spans="1:25" ht="15" customHeight="1" x14ac:dyDescent="0.2">
      <c r="A66" s="415" t="s">
        <v>448</v>
      </c>
      <c r="B66" s="14"/>
      <c r="C66" s="416"/>
      <c r="D66" s="14"/>
      <c r="E66" s="15"/>
      <c r="F66" s="416"/>
      <c r="G66" s="417"/>
      <c r="H66" s="151"/>
      <c r="I66" s="151"/>
      <c r="J66" s="15"/>
      <c r="K66" s="151"/>
      <c r="L66" s="151"/>
      <c r="M66" s="151"/>
      <c r="N66" s="151"/>
      <c r="O66" s="151"/>
      <c r="P66" s="151"/>
      <c r="Q66" s="151"/>
      <c r="R66" s="151"/>
      <c r="S66" s="151"/>
      <c r="T66" s="15"/>
      <c r="U66" s="151"/>
      <c r="V66" s="15"/>
      <c r="W66" s="15"/>
      <c r="X66" s="15"/>
      <c r="Y66" s="87"/>
    </row>
    <row r="67" spans="1:25" ht="15" customHeight="1" x14ac:dyDescent="0.2">
      <c r="A67" s="415" t="s">
        <v>449</v>
      </c>
      <c r="B67" s="14"/>
      <c r="C67" s="416"/>
      <c r="D67" s="14"/>
      <c r="E67" s="15"/>
      <c r="F67" s="416"/>
      <c r="G67" s="417"/>
      <c r="H67" s="151"/>
      <c r="I67" s="151"/>
      <c r="J67" s="15"/>
      <c r="K67" s="151">
        <v>1000</v>
      </c>
      <c r="L67" s="151"/>
      <c r="M67" s="151"/>
      <c r="N67" s="151"/>
      <c r="O67" s="151"/>
      <c r="P67" s="151"/>
      <c r="Q67" s="151"/>
      <c r="R67" s="151"/>
      <c r="S67" s="151"/>
      <c r="T67" s="15"/>
      <c r="U67" s="151"/>
      <c r="V67" s="15"/>
      <c r="W67" s="15"/>
      <c r="X67" s="15"/>
      <c r="Y67" s="87"/>
    </row>
    <row r="68" spans="1:25" ht="15" customHeight="1" x14ac:dyDescent="0.2">
      <c r="A68" s="415" t="s">
        <v>450</v>
      </c>
      <c r="B68" s="14"/>
      <c r="C68" s="416"/>
      <c r="D68" s="14"/>
      <c r="E68" s="15"/>
      <c r="F68" s="416"/>
      <c r="G68" s="417"/>
      <c r="H68" s="151"/>
      <c r="I68" s="151"/>
      <c r="J68" s="15"/>
      <c r="K68" s="151"/>
      <c r="L68" s="151"/>
      <c r="M68" s="151"/>
      <c r="N68" s="151"/>
      <c r="O68" s="151"/>
      <c r="P68" s="151"/>
      <c r="Q68" s="151"/>
      <c r="R68" s="151"/>
      <c r="S68" s="151"/>
      <c r="T68" s="15"/>
      <c r="U68" s="151"/>
      <c r="V68" s="15"/>
      <c r="W68" s="15"/>
      <c r="X68" s="15"/>
      <c r="Y68" s="87"/>
    </row>
    <row r="69" spans="1:25" ht="15" customHeight="1" x14ac:dyDescent="0.2">
      <c r="A69" s="415" t="s">
        <v>451</v>
      </c>
      <c r="B69" s="14"/>
      <c r="C69" s="416"/>
      <c r="D69" s="14"/>
      <c r="E69" s="15"/>
      <c r="F69" s="416"/>
      <c r="G69" s="417"/>
      <c r="H69" s="151"/>
      <c r="I69" s="151"/>
      <c r="J69" s="15"/>
      <c r="K69" s="151"/>
      <c r="L69" s="151"/>
      <c r="M69" s="151"/>
      <c r="N69" s="151"/>
      <c r="O69" s="151"/>
      <c r="P69" s="151"/>
      <c r="Q69" s="151"/>
      <c r="R69" s="151"/>
      <c r="S69" s="151"/>
      <c r="T69" s="15"/>
      <c r="U69" s="151"/>
      <c r="V69" s="15"/>
      <c r="W69" s="15"/>
      <c r="X69" s="15"/>
      <c r="Y69" s="87"/>
    </row>
    <row r="70" spans="1:25" ht="15" customHeight="1" x14ac:dyDescent="0.2">
      <c r="A70" s="415" t="s">
        <v>452</v>
      </c>
      <c r="B70" s="14"/>
      <c r="C70" s="416"/>
      <c r="D70" s="14"/>
      <c r="E70" s="15"/>
      <c r="F70" s="416"/>
      <c r="G70" s="417"/>
      <c r="H70" s="151"/>
      <c r="I70" s="151"/>
      <c r="J70" s="15"/>
      <c r="K70" s="151"/>
      <c r="L70" s="151"/>
      <c r="M70" s="151"/>
      <c r="N70" s="151"/>
      <c r="O70" s="151"/>
      <c r="P70" s="151"/>
      <c r="Q70" s="151"/>
      <c r="R70" s="151"/>
      <c r="S70" s="151"/>
      <c r="T70" s="15"/>
      <c r="U70" s="151"/>
      <c r="V70" s="15"/>
      <c r="W70" s="15"/>
      <c r="X70" s="15"/>
      <c r="Y70" s="87"/>
    </row>
    <row r="71" spans="1:25" ht="15" customHeight="1" x14ac:dyDescent="0.2">
      <c r="A71" s="415" t="s">
        <v>431</v>
      </c>
      <c r="B71" s="14"/>
      <c r="C71" s="416"/>
      <c r="D71" s="14"/>
      <c r="E71" s="15"/>
      <c r="F71" s="416"/>
      <c r="G71" s="417"/>
      <c r="H71" s="151"/>
      <c r="I71" s="151"/>
      <c r="J71" s="15"/>
      <c r="K71" s="151"/>
      <c r="L71" s="151"/>
      <c r="M71" s="151"/>
      <c r="N71" s="151"/>
      <c r="O71" s="151"/>
      <c r="P71" s="151"/>
      <c r="Q71" s="151"/>
      <c r="R71" s="151"/>
      <c r="S71" s="151"/>
      <c r="T71" s="15"/>
      <c r="U71" s="151"/>
      <c r="V71" s="15"/>
      <c r="W71" s="15"/>
      <c r="X71" s="15"/>
      <c r="Y71" s="87"/>
    </row>
    <row r="72" spans="1:25" ht="15" customHeight="1" x14ac:dyDescent="0.2">
      <c r="A72" s="415" t="s">
        <v>424</v>
      </c>
      <c r="B72" s="14"/>
      <c r="C72" s="416"/>
      <c r="D72" s="14"/>
      <c r="E72" s="15"/>
      <c r="F72" s="416"/>
      <c r="G72" s="417"/>
      <c r="H72" s="151"/>
      <c r="I72" s="151"/>
      <c r="J72" s="15"/>
      <c r="K72" s="151"/>
      <c r="L72" s="151"/>
      <c r="M72" s="151"/>
      <c r="N72" s="151"/>
      <c r="O72" s="151"/>
      <c r="P72" s="151"/>
      <c r="Q72" s="151"/>
      <c r="R72" s="151"/>
      <c r="S72" s="151"/>
      <c r="T72" s="15"/>
      <c r="U72" s="151"/>
      <c r="V72" s="15"/>
      <c r="W72" s="15"/>
      <c r="X72" s="15"/>
      <c r="Y72" s="87"/>
    </row>
    <row r="73" spans="1:25" ht="15" customHeight="1" x14ac:dyDescent="0.2">
      <c r="A73" s="415" t="s">
        <v>426</v>
      </c>
      <c r="B73" s="14"/>
      <c r="C73" s="416"/>
      <c r="D73" s="14"/>
      <c r="E73" s="15"/>
      <c r="F73" s="416"/>
      <c r="G73" s="417"/>
      <c r="H73" s="151"/>
      <c r="I73" s="151"/>
      <c r="J73" s="15"/>
      <c r="K73" s="151"/>
      <c r="L73" s="151"/>
      <c r="M73" s="151"/>
      <c r="N73" s="151"/>
      <c r="O73" s="151"/>
      <c r="P73" s="151"/>
      <c r="Q73" s="151"/>
      <c r="R73" s="151"/>
      <c r="S73" s="151"/>
      <c r="T73" s="15"/>
      <c r="U73" s="151"/>
      <c r="V73" s="15"/>
      <c r="W73" s="15"/>
      <c r="X73" s="15"/>
      <c r="Y73" s="87"/>
    </row>
    <row r="74" spans="1:25" s="555" customFormat="1" ht="15" customHeight="1" x14ac:dyDescent="0.2">
      <c r="A74" s="409" t="s">
        <v>239</v>
      </c>
      <c r="B74" s="7"/>
      <c r="C74" s="408"/>
      <c r="D74" s="7"/>
      <c r="E74" s="3"/>
      <c r="F74" s="406"/>
      <c r="G74" s="405"/>
      <c r="H74" s="88"/>
      <c r="I74" s="88"/>
      <c r="J74" s="88"/>
      <c r="K74" s="544"/>
      <c r="L74" s="544"/>
      <c r="M74" s="544"/>
      <c r="N74" s="544"/>
      <c r="O74" s="544"/>
      <c r="P74" s="544"/>
      <c r="Q74" s="544"/>
      <c r="R74" s="544"/>
      <c r="S74" s="544"/>
      <c r="T74" s="544"/>
      <c r="U74" s="544"/>
      <c r="V74" s="544"/>
      <c r="W74" s="544"/>
      <c r="X74" s="544"/>
      <c r="Y74" s="330"/>
    </row>
    <row r="75" spans="1:25" ht="15" customHeight="1" x14ac:dyDescent="0.2">
      <c r="A75" s="415" t="s">
        <v>453</v>
      </c>
      <c r="B75" s="14"/>
      <c r="C75" s="416"/>
      <c r="D75" s="14"/>
      <c r="E75" s="15"/>
      <c r="F75" s="416"/>
      <c r="G75" s="417"/>
      <c r="H75" s="151"/>
      <c r="I75" s="151"/>
      <c r="J75" s="15">
        <v>250000</v>
      </c>
      <c r="K75" s="151"/>
      <c r="L75" s="151"/>
      <c r="M75" s="151"/>
      <c r="N75" s="151"/>
      <c r="O75" s="151"/>
      <c r="P75" s="151"/>
      <c r="Q75" s="151"/>
      <c r="R75" s="151"/>
      <c r="S75" s="151"/>
      <c r="T75" s="15"/>
      <c r="U75" s="151"/>
      <c r="V75" s="15"/>
      <c r="W75" s="15"/>
      <c r="X75" s="15"/>
      <c r="Y75" s="87"/>
    </row>
    <row r="76" spans="1:25" ht="15" customHeight="1" thickBot="1" x14ac:dyDescent="0.25">
      <c r="A76" s="418" t="s">
        <v>27</v>
      </c>
      <c r="B76" s="37"/>
      <c r="C76" s="419"/>
      <c r="D76" s="37"/>
      <c r="E76" s="38"/>
      <c r="F76" s="419"/>
      <c r="G76" s="420"/>
      <c r="H76" s="448"/>
      <c r="I76" s="448">
        <v>175000</v>
      </c>
      <c r="J76" s="448">
        <v>325000</v>
      </c>
      <c r="K76" s="448">
        <v>350000</v>
      </c>
      <c r="L76" s="448">
        <v>375000</v>
      </c>
      <c r="M76" s="448">
        <v>375000</v>
      </c>
      <c r="N76" s="448">
        <v>375000</v>
      </c>
      <c r="O76" s="448">
        <v>375000</v>
      </c>
      <c r="P76" s="448">
        <v>400000</v>
      </c>
      <c r="Q76" s="448">
        <v>425000</v>
      </c>
      <c r="R76" s="448">
        <v>425000</v>
      </c>
      <c r="S76" s="448">
        <v>450000</v>
      </c>
      <c r="T76" s="448">
        <v>450000</v>
      </c>
      <c r="U76" s="448">
        <v>450000</v>
      </c>
      <c r="V76" s="448">
        <v>450000</v>
      </c>
      <c r="W76" s="448">
        <v>450000</v>
      </c>
      <c r="X76" s="448">
        <v>450000</v>
      </c>
      <c r="Y76" s="448">
        <v>450000</v>
      </c>
    </row>
    <row r="77" spans="1:25" s="581" customFormat="1" ht="19.899999999999999" customHeight="1" thickTop="1" thickBot="1" x14ac:dyDescent="0.3">
      <c r="A77" s="593" t="s">
        <v>335</v>
      </c>
      <c r="B77" s="533"/>
      <c r="C77" s="594"/>
      <c r="D77" s="533"/>
      <c r="E77" s="519"/>
      <c r="F77" s="594"/>
      <c r="G77" s="595"/>
      <c r="H77" s="519"/>
      <c r="I77" s="519">
        <f t="shared" ref="I77:Y77" si="1">SUM(I51:I76)</f>
        <v>215000</v>
      </c>
      <c r="J77" s="519">
        <f t="shared" si="1"/>
        <v>626883</v>
      </c>
      <c r="K77" s="519">
        <f t="shared" si="1"/>
        <v>441000</v>
      </c>
      <c r="L77" s="519">
        <f t="shared" si="1"/>
        <v>625000</v>
      </c>
      <c r="M77" s="519">
        <f t="shared" si="1"/>
        <v>425000</v>
      </c>
      <c r="N77" s="519">
        <f t="shared" si="1"/>
        <v>415000</v>
      </c>
      <c r="O77" s="519">
        <f t="shared" si="1"/>
        <v>379917.5</v>
      </c>
      <c r="P77" s="519">
        <f t="shared" si="1"/>
        <v>515000</v>
      </c>
      <c r="Q77" s="519">
        <f t="shared" si="1"/>
        <v>475000</v>
      </c>
      <c r="R77" s="519">
        <f t="shared" si="1"/>
        <v>545148</v>
      </c>
      <c r="S77" s="519">
        <f t="shared" si="1"/>
        <v>500000</v>
      </c>
      <c r="T77" s="519">
        <f t="shared" si="1"/>
        <v>500000</v>
      </c>
      <c r="U77" s="519">
        <f t="shared" si="1"/>
        <v>505000</v>
      </c>
      <c r="V77" s="519">
        <f t="shared" si="1"/>
        <v>450000</v>
      </c>
      <c r="W77" s="519">
        <f t="shared" si="1"/>
        <v>497265</v>
      </c>
      <c r="X77" s="519">
        <f t="shared" si="1"/>
        <v>700000</v>
      </c>
      <c r="Y77" s="519">
        <f t="shared" si="1"/>
        <v>540000</v>
      </c>
    </row>
    <row r="78" spans="1:25" ht="15" customHeight="1" thickTop="1" thickBot="1" x14ac:dyDescent="0.25">
      <c r="A78" s="592"/>
      <c r="B78" s="45"/>
      <c r="C78" s="590"/>
      <c r="D78" s="45"/>
      <c r="E78" s="46"/>
      <c r="F78" s="590"/>
      <c r="G78" s="591"/>
      <c r="H78" s="464"/>
      <c r="I78" s="464"/>
      <c r="J78" s="46"/>
      <c r="K78" s="464"/>
      <c r="L78" s="464"/>
      <c r="M78" s="464"/>
      <c r="N78" s="464"/>
      <c r="O78" s="464"/>
      <c r="P78" s="464"/>
      <c r="Q78" s="464"/>
      <c r="R78" s="464"/>
      <c r="S78" s="464"/>
      <c r="T78" s="46"/>
      <c r="U78" s="464"/>
      <c r="V78" s="46"/>
      <c r="W78" s="46"/>
      <c r="X78" s="46"/>
      <c r="Y78" s="322"/>
    </row>
    <row r="79" spans="1:25" s="581" customFormat="1" ht="19.899999999999999" customHeight="1" thickTop="1" thickBot="1" x14ac:dyDescent="0.3">
      <c r="A79" s="442" t="s">
        <v>336</v>
      </c>
      <c r="B79" s="152"/>
      <c r="C79" s="421"/>
      <c r="D79" s="152"/>
      <c r="E79" s="72"/>
      <c r="F79" s="421"/>
      <c r="G79" s="422"/>
      <c r="H79" s="70">
        <v>186802.14</v>
      </c>
      <c r="I79" s="70">
        <f t="shared" ref="I79:Y79" si="2">H79+I49+I77</f>
        <v>304802.14</v>
      </c>
      <c r="J79" s="70">
        <f t="shared" si="2"/>
        <v>602847.58000000007</v>
      </c>
      <c r="K79" s="70">
        <f t="shared" si="2"/>
        <v>601904.58000000007</v>
      </c>
      <c r="L79" s="70">
        <f t="shared" si="2"/>
        <v>85129.580000000075</v>
      </c>
      <c r="M79" s="70">
        <f t="shared" si="2"/>
        <v>133265.58000000007</v>
      </c>
      <c r="N79" s="70">
        <f t="shared" si="2"/>
        <v>412466.58000000007</v>
      </c>
      <c r="O79" s="70">
        <f t="shared" si="2"/>
        <v>743209.08000000007</v>
      </c>
      <c r="P79" s="70">
        <f t="shared" si="2"/>
        <v>852678.08000000007</v>
      </c>
      <c r="Q79" s="70">
        <f t="shared" si="2"/>
        <v>876477.08000000007</v>
      </c>
      <c r="R79" s="70">
        <f t="shared" si="2"/>
        <v>511649.43000000005</v>
      </c>
      <c r="S79" s="70">
        <f t="shared" si="2"/>
        <v>530737.43000000005</v>
      </c>
      <c r="T79" s="70">
        <f t="shared" si="2"/>
        <v>525780.43000000005</v>
      </c>
      <c r="U79" s="70">
        <f t="shared" si="2"/>
        <v>472101.43000000005</v>
      </c>
      <c r="V79" s="70">
        <f t="shared" si="2"/>
        <v>904101.43</v>
      </c>
      <c r="W79" s="70">
        <f t="shared" si="2"/>
        <v>1116659.4300000002</v>
      </c>
      <c r="X79" s="70">
        <f t="shared" si="2"/>
        <v>442880.43000000017</v>
      </c>
      <c r="Y79" s="75">
        <f t="shared" si="2"/>
        <v>126673.43000000017</v>
      </c>
    </row>
    <row r="80" spans="1:25" ht="15" customHeight="1" thickTop="1" thickBot="1" x14ac:dyDescent="0.25">
      <c r="A80" s="589"/>
      <c r="B80" s="45"/>
      <c r="C80" s="590"/>
      <c r="D80" s="45"/>
      <c r="E80" s="46"/>
      <c r="F80" s="590"/>
      <c r="G80" s="591"/>
      <c r="H80" s="464"/>
      <c r="I80" s="464"/>
      <c r="J80" s="464"/>
      <c r="K80" s="464"/>
      <c r="L80" s="464"/>
      <c r="M80" s="464"/>
      <c r="N80" s="464"/>
      <c r="O80" s="464"/>
      <c r="P80" s="464"/>
      <c r="Q80" s="464"/>
      <c r="R80" s="464"/>
      <c r="S80" s="464"/>
      <c r="T80" s="464"/>
      <c r="U80" s="464"/>
      <c r="V80" s="464"/>
      <c r="W80" s="464"/>
      <c r="X80" s="464"/>
      <c r="Y80" s="465"/>
    </row>
    <row r="81" spans="1:25" s="581" customFormat="1" ht="19.899999999999999" customHeight="1" thickTop="1" thickBot="1" x14ac:dyDescent="0.3">
      <c r="A81" s="582" t="s">
        <v>337</v>
      </c>
      <c r="B81" s="583"/>
      <c r="C81" s="584"/>
      <c r="D81" s="583"/>
      <c r="E81" s="585"/>
      <c r="F81" s="584"/>
      <c r="G81" s="586"/>
      <c r="H81" s="587"/>
      <c r="I81" s="587">
        <f>I76</f>
        <v>175000</v>
      </c>
      <c r="J81" s="587">
        <f t="shared" ref="J81:Y81" si="3">J76</f>
        <v>325000</v>
      </c>
      <c r="K81" s="587">
        <f t="shared" si="3"/>
        <v>350000</v>
      </c>
      <c r="L81" s="587">
        <f t="shared" si="3"/>
        <v>375000</v>
      </c>
      <c r="M81" s="587">
        <f t="shared" si="3"/>
        <v>375000</v>
      </c>
      <c r="N81" s="587">
        <f t="shared" si="3"/>
        <v>375000</v>
      </c>
      <c r="O81" s="587">
        <f t="shared" si="3"/>
        <v>375000</v>
      </c>
      <c r="P81" s="587">
        <f t="shared" si="3"/>
        <v>400000</v>
      </c>
      <c r="Q81" s="587">
        <f t="shared" si="3"/>
        <v>425000</v>
      </c>
      <c r="R81" s="587">
        <f t="shared" si="3"/>
        <v>425000</v>
      </c>
      <c r="S81" s="587">
        <f t="shared" si="3"/>
        <v>450000</v>
      </c>
      <c r="T81" s="587">
        <f t="shared" si="3"/>
        <v>450000</v>
      </c>
      <c r="U81" s="587">
        <f t="shared" si="3"/>
        <v>450000</v>
      </c>
      <c r="V81" s="587">
        <f t="shared" si="3"/>
        <v>450000</v>
      </c>
      <c r="W81" s="587">
        <f t="shared" si="3"/>
        <v>450000</v>
      </c>
      <c r="X81" s="587">
        <f t="shared" si="3"/>
        <v>450000</v>
      </c>
      <c r="Y81" s="588">
        <f t="shared" si="3"/>
        <v>450000</v>
      </c>
    </row>
    <row r="82" spans="1:25" ht="15" customHeight="1" thickTop="1" x14ac:dyDescent="0.2">
      <c r="A82" s="563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  <c r="T82" s="557"/>
      <c r="U82" s="557"/>
      <c r="V82" s="557"/>
      <c r="W82" s="557"/>
      <c r="X82" s="557"/>
      <c r="Y82" s="557"/>
    </row>
    <row r="83" spans="1:25" ht="15" customHeight="1" x14ac:dyDescent="0.2">
      <c r="A83" s="563"/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  <c r="S83" s="557"/>
      <c r="T83" s="557"/>
      <c r="U83" s="557"/>
      <c r="V83" s="557"/>
      <c r="W83" s="557"/>
      <c r="X83" s="557"/>
      <c r="Y83" s="557"/>
    </row>
    <row r="84" spans="1:25" ht="15" customHeight="1" x14ac:dyDescent="0.2">
      <c r="A84" s="555"/>
      <c r="B84" s="560"/>
      <c r="C84" s="555"/>
      <c r="D84" s="560"/>
      <c r="F84" s="555"/>
    </row>
    <row r="85" spans="1:25" ht="15" customHeight="1" x14ac:dyDescent="0.2">
      <c r="A85" s="555"/>
      <c r="B85" s="560"/>
      <c r="C85" s="555"/>
      <c r="D85" s="560"/>
      <c r="F85" s="555"/>
    </row>
    <row r="86" spans="1:25" ht="15" customHeight="1" x14ac:dyDescent="0.2">
      <c r="A86" s="555"/>
      <c r="B86" s="560"/>
      <c r="C86" s="555"/>
      <c r="D86" s="560"/>
      <c r="F86" s="555"/>
    </row>
    <row r="87" spans="1:25" ht="15" customHeight="1" x14ac:dyDescent="0.2">
      <c r="A87" s="555"/>
      <c r="B87" s="560"/>
      <c r="C87" s="555"/>
      <c r="D87" s="560"/>
      <c r="F87" s="555"/>
    </row>
    <row r="88" spans="1:25" ht="15" customHeight="1" x14ac:dyDescent="0.2">
      <c r="A88" s="555"/>
      <c r="B88" s="560"/>
      <c r="C88" s="555"/>
      <c r="D88" s="560"/>
      <c r="F88" s="555"/>
    </row>
    <row r="89" spans="1:25" ht="15" customHeight="1" x14ac:dyDescent="0.2">
      <c r="A89" s="555"/>
      <c r="B89" s="560"/>
      <c r="C89" s="555"/>
      <c r="D89" s="560"/>
      <c r="F89" s="555"/>
    </row>
    <row r="90" spans="1:25" ht="15" customHeight="1" x14ac:dyDescent="0.2">
      <c r="A90" s="555"/>
      <c r="B90" s="560"/>
      <c r="C90" s="555"/>
      <c r="D90" s="560"/>
      <c r="F90" s="555"/>
    </row>
    <row r="91" spans="1:25" ht="15" customHeight="1" x14ac:dyDescent="0.2">
      <c r="A91" s="555"/>
      <c r="B91" s="560"/>
      <c r="C91" s="555"/>
      <c r="D91" s="560"/>
      <c r="F91" s="555"/>
    </row>
    <row r="92" spans="1:25" ht="15" customHeight="1" x14ac:dyDescent="0.2">
      <c r="A92" s="555"/>
      <c r="B92" s="560"/>
      <c r="C92" s="555"/>
      <c r="D92" s="560"/>
      <c r="F92" s="555"/>
    </row>
    <row r="93" spans="1:25" ht="15" customHeight="1" x14ac:dyDescent="0.2">
      <c r="A93" s="555"/>
      <c r="B93" s="560"/>
      <c r="C93" s="555"/>
      <c r="D93" s="560"/>
      <c r="F93" s="555"/>
    </row>
    <row r="94" spans="1:25" ht="15" customHeight="1" x14ac:dyDescent="0.2">
      <c r="A94" s="555"/>
      <c r="B94" s="560"/>
      <c r="C94" s="555"/>
      <c r="D94" s="560"/>
      <c r="F94" s="555"/>
    </row>
    <row r="95" spans="1:25" ht="15" customHeight="1" x14ac:dyDescent="0.2">
      <c r="A95" s="555"/>
      <c r="B95" s="560"/>
      <c r="C95" s="555"/>
      <c r="D95" s="560"/>
      <c r="F95" s="555"/>
    </row>
    <row r="96" spans="1:25" ht="15" customHeight="1" x14ac:dyDescent="0.2">
      <c r="A96" s="555"/>
      <c r="B96" s="560"/>
      <c r="C96" s="555"/>
      <c r="D96" s="560"/>
      <c r="F96" s="555"/>
    </row>
    <row r="97" spans="1:6" ht="15" customHeight="1" x14ac:dyDescent="0.2">
      <c r="A97" s="555"/>
      <c r="B97" s="560"/>
      <c r="C97" s="555"/>
      <c r="D97" s="560"/>
      <c r="F97" s="555"/>
    </row>
  </sheetData>
  <printOptions horizontalCentered="1"/>
  <pageMargins left="0" right="0" top="0.5" bottom="0" header="0" footer="0"/>
  <pageSetup paperSize="5" scale="4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6FCF-C3E3-4B22-963E-AB29EACAF6D2}">
  <sheetPr>
    <pageSetUpPr fitToPage="1"/>
  </sheetPr>
  <dimension ref="A1:Y27"/>
  <sheetViews>
    <sheetView zoomScale="85" zoomScaleNormal="85" workbookViewId="0">
      <pane xSplit="2" ySplit="1" topLeftCell="I2" activePane="bottomRight" state="frozen"/>
      <selection activeCell="A7" sqref="A7"/>
      <selection pane="topRight" activeCell="A7" sqref="A7"/>
      <selection pane="bottomLeft" activeCell="A7" sqref="A7"/>
      <selection pane="bottomRight" activeCell="N13" sqref="N13"/>
    </sheetView>
  </sheetViews>
  <sheetFormatPr defaultRowHeight="15" customHeight="1" x14ac:dyDescent="0.25"/>
  <cols>
    <col min="1" max="1" width="65.28515625" style="17" customWidth="1"/>
    <col min="2" max="2" width="10.28515625" style="350" customWidth="1"/>
    <col min="3" max="3" width="11.42578125" style="17" customWidth="1"/>
    <col min="4" max="4" width="13.7109375" style="17" customWidth="1"/>
    <col min="5" max="7" width="15.7109375" style="350" customWidth="1"/>
    <col min="8" max="8" width="15.140625" style="17" customWidth="1"/>
    <col min="9" max="9" width="13.85546875" style="17" customWidth="1"/>
    <col min="10" max="10" width="14.42578125" style="17" customWidth="1"/>
    <col min="11" max="11" width="14.5703125" style="17" customWidth="1"/>
    <col min="12" max="12" width="13.85546875" style="17" customWidth="1"/>
    <col min="13" max="13" width="12.140625" style="17" bestFit="1" customWidth="1"/>
    <col min="14" max="14" width="15.5703125" style="17" customWidth="1"/>
    <col min="15" max="15" width="13.85546875" style="17" customWidth="1"/>
    <col min="16" max="16" width="13.42578125" style="17" customWidth="1"/>
    <col min="17" max="17" width="12.85546875" style="17" customWidth="1"/>
    <col min="18" max="18" width="13.85546875" style="17" customWidth="1"/>
    <col min="19" max="19" width="14.85546875" style="17" customWidth="1"/>
    <col min="20" max="25" width="12" style="17" customWidth="1"/>
    <col min="26" max="242" width="9.140625" style="17"/>
    <col min="243" max="243" width="23.140625" style="17" customWidth="1"/>
    <col min="244" max="245" width="9.140625" style="17"/>
    <col min="246" max="246" width="13" style="17" customWidth="1"/>
    <col min="247" max="247" width="29.28515625" style="17" customWidth="1"/>
    <col min="248" max="250" width="9.140625" style="17"/>
    <col min="251" max="251" width="14.7109375" style="17" customWidth="1"/>
    <col min="252" max="252" width="13.42578125" style="17" customWidth="1"/>
    <col min="253" max="253" width="12.7109375" style="17" customWidth="1"/>
    <col min="254" max="254" width="14.140625" style="17" customWidth="1"/>
    <col min="255" max="255" width="9.140625" style="17"/>
    <col min="256" max="257" width="10.140625" style="17" bestFit="1" customWidth="1"/>
    <col min="258" max="259" width="9.28515625" style="17" bestFit="1" customWidth="1"/>
    <col min="260" max="266" width="10.140625" style="17" bestFit="1" customWidth="1"/>
    <col min="267" max="267" width="9.28515625" style="17" bestFit="1" customWidth="1"/>
    <col min="268" max="269" width="10.140625" style="17" bestFit="1" customWidth="1"/>
    <col min="270" max="272" width="9.28515625" style="17" bestFit="1" customWidth="1"/>
    <col min="273" max="275" width="10.140625" style="17" bestFit="1" customWidth="1"/>
    <col min="276" max="276" width="14.140625" style="17" customWidth="1"/>
    <col min="277" max="498" width="9.140625" style="17"/>
    <col min="499" max="499" width="23.140625" style="17" customWidth="1"/>
    <col min="500" max="501" width="9.140625" style="17"/>
    <col min="502" max="502" width="13" style="17" customWidth="1"/>
    <col min="503" max="503" width="29.28515625" style="17" customWidth="1"/>
    <col min="504" max="506" width="9.140625" style="17"/>
    <col min="507" max="507" width="14.7109375" style="17" customWidth="1"/>
    <col min="508" max="508" width="13.42578125" style="17" customWidth="1"/>
    <col min="509" max="509" width="12.7109375" style="17" customWidth="1"/>
    <col min="510" max="510" width="14.140625" style="17" customWidth="1"/>
    <col min="511" max="511" width="9.140625" style="17"/>
    <col min="512" max="513" width="10.140625" style="17" bestFit="1" customWidth="1"/>
    <col min="514" max="515" width="9.28515625" style="17" bestFit="1" customWidth="1"/>
    <col min="516" max="522" width="10.140625" style="17" bestFit="1" customWidth="1"/>
    <col min="523" max="523" width="9.28515625" style="17" bestFit="1" customWidth="1"/>
    <col min="524" max="525" width="10.140625" style="17" bestFit="1" customWidth="1"/>
    <col min="526" max="528" width="9.28515625" style="17" bestFit="1" customWidth="1"/>
    <col min="529" max="531" width="10.140625" style="17" bestFit="1" customWidth="1"/>
    <col min="532" max="532" width="14.140625" style="17" customWidth="1"/>
    <col min="533" max="754" width="9.140625" style="17"/>
    <col min="755" max="755" width="23.140625" style="17" customWidth="1"/>
    <col min="756" max="757" width="9.140625" style="17"/>
    <col min="758" max="758" width="13" style="17" customWidth="1"/>
    <col min="759" max="759" width="29.28515625" style="17" customWidth="1"/>
    <col min="760" max="762" width="9.140625" style="17"/>
    <col min="763" max="763" width="14.7109375" style="17" customWidth="1"/>
    <col min="764" max="764" width="13.42578125" style="17" customWidth="1"/>
    <col min="765" max="765" width="12.7109375" style="17" customWidth="1"/>
    <col min="766" max="766" width="14.140625" style="17" customWidth="1"/>
    <col min="767" max="767" width="9.140625" style="17"/>
    <col min="768" max="769" width="10.140625" style="17" bestFit="1" customWidth="1"/>
    <col min="770" max="771" width="9.28515625" style="17" bestFit="1" customWidth="1"/>
    <col min="772" max="778" width="10.140625" style="17" bestFit="1" customWidth="1"/>
    <col min="779" max="779" width="9.28515625" style="17" bestFit="1" customWidth="1"/>
    <col min="780" max="781" width="10.140625" style="17" bestFit="1" customWidth="1"/>
    <col min="782" max="784" width="9.28515625" style="17" bestFit="1" customWidth="1"/>
    <col min="785" max="787" width="10.140625" style="17" bestFit="1" customWidth="1"/>
    <col min="788" max="788" width="14.140625" style="17" customWidth="1"/>
    <col min="789" max="1010" width="9.140625" style="17"/>
    <col min="1011" max="1011" width="23.140625" style="17" customWidth="1"/>
    <col min="1012" max="1013" width="9.140625" style="17"/>
    <col min="1014" max="1014" width="13" style="17" customWidth="1"/>
    <col min="1015" max="1015" width="29.28515625" style="17" customWidth="1"/>
    <col min="1016" max="1018" width="9.140625" style="17"/>
    <col min="1019" max="1019" width="14.7109375" style="17" customWidth="1"/>
    <col min="1020" max="1020" width="13.42578125" style="17" customWidth="1"/>
    <col min="1021" max="1021" width="12.7109375" style="17" customWidth="1"/>
    <col min="1022" max="1022" width="14.140625" style="17" customWidth="1"/>
    <col min="1023" max="1023" width="9.140625" style="17"/>
    <col min="1024" max="1025" width="10.140625" style="17" bestFit="1" customWidth="1"/>
    <col min="1026" max="1027" width="9.28515625" style="17" bestFit="1" customWidth="1"/>
    <col min="1028" max="1034" width="10.140625" style="17" bestFit="1" customWidth="1"/>
    <col min="1035" max="1035" width="9.28515625" style="17" bestFit="1" customWidth="1"/>
    <col min="1036" max="1037" width="10.140625" style="17" bestFit="1" customWidth="1"/>
    <col min="1038" max="1040" width="9.28515625" style="17" bestFit="1" customWidth="1"/>
    <col min="1041" max="1043" width="10.140625" style="17" bestFit="1" customWidth="1"/>
    <col min="1044" max="1044" width="14.140625" style="17" customWidth="1"/>
    <col min="1045" max="1266" width="9.140625" style="17"/>
    <col min="1267" max="1267" width="23.140625" style="17" customWidth="1"/>
    <col min="1268" max="1269" width="9.140625" style="17"/>
    <col min="1270" max="1270" width="13" style="17" customWidth="1"/>
    <col min="1271" max="1271" width="29.28515625" style="17" customWidth="1"/>
    <col min="1272" max="1274" width="9.140625" style="17"/>
    <col min="1275" max="1275" width="14.7109375" style="17" customWidth="1"/>
    <col min="1276" max="1276" width="13.42578125" style="17" customWidth="1"/>
    <col min="1277" max="1277" width="12.7109375" style="17" customWidth="1"/>
    <col min="1278" max="1278" width="14.140625" style="17" customWidth="1"/>
    <col min="1279" max="1279" width="9.140625" style="17"/>
    <col min="1280" max="1281" width="10.140625" style="17" bestFit="1" customWidth="1"/>
    <col min="1282" max="1283" width="9.28515625" style="17" bestFit="1" customWidth="1"/>
    <col min="1284" max="1290" width="10.140625" style="17" bestFit="1" customWidth="1"/>
    <col min="1291" max="1291" width="9.28515625" style="17" bestFit="1" customWidth="1"/>
    <col min="1292" max="1293" width="10.140625" style="17" bestFit="1" customWidth="1"/>
    <col min="1294" max="1296" width="9.28515625" style="17" bestFit="1" customWidth="1"/>
    <col min="1297" max="1299" width="10.140625" style="17" bestFit="1" customWidth="1"/>
    <col min="1300" max="1300" width="14.140625" style="17" customWidth="1"/>
    <col min="1301" max="1522" width="9.140625" style="17"/>
    <col min="1523" max="1523" width="23.140625" style="17" customWidth="1"/>
    <col min="1524" max="1525" width="9.140625" style="17"/>
    <col min="1526" max="1526" width="13" style="17" customWidth="1"/>
    <col min="1527" max="1527" width="29.28515625" style="17" customWidth="1"/>
    <col min="1528" max="1530" width="9.140625" style="17"/>
    <col min="1531" max="1531" width="14.7109375" style="17" customWidth="1"/>
    <col min="1532" max="1532" width="13.42578125" style="17" customWidth="1"/>
    <col min="1533" max="1533" width="12.7109375" style="17" customWidth="1"/>
    <col min="1534" max="1534" width="14.140625" style="17" customWidth="1"/>
    <col min="1535" max="1535" width="9.140625" style="17"/>
    <col min="1536" max="1537" width="10.140625" style="17" bestFit="1" customWidth="1"/>
    <col min="1538" max="1539" width="9.28515625" style="17" bestFit="1" customWidth="1"/>
    <col min="1540" max="1546" width="10.140625" style="17" bestFit="1" customWidth="1"/>
    <col min="1547" max="1547" width="9.28515625" style="17" bestFit="1" customWidth="1"/>
    <col min="1548" max="1549" width="10.140625" style="17" bestFit="1" customWidth="1"/>
    <col min="1550" max="1552" width="9.28515625" style="17" bestFit="1" customWidth="1"/>
    <col min="1553" max="1555" width="10.140625" style="17" bestFit="1" customWidth="1"/>
    <col min="1556" max="1556" width="14.140625" style="17" customWidth="1"/>
    <col min="1557" max="1778" width="9.140625" style="17"/>
    <col min="1779" max="1779" width="23.140625" style="17" customWidth="1"/>
    <col min="1780" max="1781" width="9.140625" style="17"/>
    <col min="1782" max="1782" width="13" style="17" customWidth="1"/>
    <col min="1783" max="1783" width="29.28515625" style="17" customWidth="1"/>
    <col min="1784" max="1786" width="9.140625" style="17"/>
    <col min="1787" max="1787" width="14.7109375" style="17" customWidth="1"/>
    <col min="1788" max="1788" width="13.42578125" style="17" customWidth="1"/>
    <col min="1789" max="1789" width="12.7109375" style="17" customWidth="1"/>
    <col min="1790" max="1790" width="14.140625" style="17" customWidth="1"/>
    <col min="1791" max="1791" width="9.140625" style="17"/>
    <col min="1792" max="1793" width="10.140625" style="17" bestFit="1" customWidth="1"/>
    <col min="1794" max="1795" width="9.28515625" style="17" bestFit="1" customWidth="1"/>
    <col min="1796" max="1802" width="10.140625" style="17" bestFit="1" customWidth="1"/>
    <col min="1803" max="1803" width="9.28515625" style="17" bestFit="1" customWidth="1"/>
    <col min="1804" max="1805" width="10.140625" style="17" bestFit="1" customWidth="1"/>
    <col min="1806" max="1808" width="9.28515625" style="17" bestFit="1" customWidth="1"/>
    <col min="1809" max="1811" width="10.140625" style="17" bestFit="1" customWidth="1"/>
    <col min="1812" max="1812" width="14.140625" style="17" customWidth="1"/>
    <col min="1813" max="2034" width="9.140625" style="17"/>
    <col min="2035" max="2035" width="23.140625" style="17" customWidth="1"/>
    <col min="2036" max="2037" width="9.140625" style="17"/>
    <col min="2038" max="2038" width="13" style="17" customWidth="1"/>
    <col min="2039" max="2039" width="29.28515625" style="17" customWidth="1"/>
    <col min="2040" max="2042" width="9.140625" style="17"/>
    <col min="2043" max="2043" width="14.7109375" style="17" customWidth="1"/>
    <col min="2044" max="2044" width="13.42578125" style="17" customWidth="1"/>
    <col min="2045" max="2045" width="12.7109375" style="17" customWidth="1"/>
    <col min="2046" max="2046" width="14.140625" style="17" customWidth="1"/>
    <col min="2047" max="2047" width="9.140625" style="17"/>
    <col min="2048" max="2049" width="10.140625" style="17" bestFit="1" customWidth="1"/>
    <col min="2050" max="2051" width="9.28515625" style="17" bestFit="1" customWidth="1"/>
    <col min="2052" max="2058" width="10.140625" style="17" bestFit="1" customWidth="1"/>
    <col min="2059" max="2059" width="9.28515625" style="17" bestFit="1" customWidth="1"/>
    <col min="2060" max="2061" width="10.140625" style="17" bestFit="1" customWidth="1"/>
    <col min="2062" max="2064" width="9.28515625" style="17" bestFit="1" customWidth="1"/>
    <col min="2065" max="2067" width="10.140625" style="17" bestFit="1" customWidth="1"/>
    <col min="2068" max="2068" width="14.140625" style="17" customWidth="1"/>
    <col min="2069" max="2290" width="9.140625" style="17"/>
    <col min="2291" max="2291" width="23.140625" style="17" customWidth="1"/>
    <col min="2292" max="2293" width="9.140625" style="17"/>
    <col min="2294" max="2294" width="13" style="17" customWidth="1"/>
    <col min="2295" max="2295" width="29.28515625" style="17" customWidth="1"/>
    <col min="2296" max="2298" width="9.140625" style="17"/>
    <col min="2299" max="2299" width="14.7109375" style="17" customWidth="1"/>
    <col min="2300" max="2300" width="13.42578125" style="17" customWidth="1"/>
    <col min="2301" max="2301" width="12.7109375" style="17" customWidth="1"/>
    <col min="2302" max="2302" width="14.140625" style="17" customWidth="1"/>
    <col min="2303" max="2303" width="9.140625" style="17"/>
    <col min="2304" max="2305" width="10.140625" style="17" bestFit="1" customWidth="1"/>
    <col min="2306" max="2307" width="9.28515625" style="17" bestFit="1" customWidth="1"/>
    <col min="2308" max="2314" width="10.140625" style="17" bestFit="1" customWidth="1"/>
    <col min="2315" max="2315" width="9.28515625" style="17" bestFit="1" customWidth="1"/>
    <col min="2316" max="2317" width="10.140625" style="17" bestFit="1" customWidth="1"/>
    <col min="2318" max="2320" width="9.28515625" style="17" bestFit="1" customWidth="1"/>
    <col min="2321" max="2323" width="10.140625" style="17" bestFit="1" customWidth="1"/>
    <col min="2324" max="2324" width="14.140625" style="17" customWidth="1"/>
    <col min="2325" max="2546" width="9.140625" style="17"/>
    <col min="2547" max="2547" width="23.140625" style="17" customWidth="1"/>
    <col min="2548" max="2549" width="9.140625" style="17"/>
    <col min="2550" max="2550" width="13" style="17" customWidth="1"/>
    <col min="2551" max="2551" width="29.28515625" style="17" customWidth="1"/>
    <col min="2552" max="2554" width="9.140625" style="17"/>
    <col min="2555" max="2555" width="14.7109375" style="17" customWidth="1"/>
    <col min="2556" max="2556" width="13.42578125" style="17" customWidth="1"/>
    <col min="2557" max="2557" width="12.7109375" style="17" customWidth="1"/>
    <col min="2558" max="2558" width="14.140625" style="17" customWidth="1"/>
    <col min="2559" max="2559" width="9.140625" style="17"/>
    <col min="2560" max="2561" width="10.140625" style="17" bestFit="1" customWidth="1"/>
    <col min="2562" max="2563" width="9.28515625" style="17" bestFit="1" customWidth="1"/>
    <col min="2564" max="2570" width="10.140625" style="17" bestFit="1" customWidth="1"/>
    <col min="2571" max="2571" width="9.28515625" style="17" bestFit="1" customWidth="1"/>
    <col min="2572" max="2573" width="10.140625" style="17" bestFit="1" customWidth="1"/>
    <col min="2574" max="2576" width="9.28515625" style="17" bestFit="1" customWidth="1"/>
    <col min="2577" max="2579" width="10.140625" style="17" bestFit="1" customWidth="1"/>
    <col min="2580" max="2580" width="14.140625" style="17" customWidth="1"/>
    <col min="2581" max="2802" width="9.140625" style="17"/>
    <col min="2803" max="2803" width="23.140625" style="17" customWidth="1"/>
    <col min="2804" max="2805" width="9.140625" style="17"/>
    <col min="2806" max="2806" width="13" style="17" customWidth="1"/>
    <col min="2807" max="2807" width="29.28515625" style="17" customWidth="1"/>
    <col min="2808" max="2810" width="9.140625" style="17"/>
    <col min="2811" max="2811" width="14.7109375" style="17" customWidth="1"/>
    <col min="2812" max="2812" width="13.42578125" style="17" customWidth="1"/>
    <col min="2813" max="2813" width="12.7109375" style="17" customWidth="1"/>
    <col min="2814" max="2814" width="14.140625" style="17" customWidth="1"/>
    <col min="2815" max="2815" width="9.140625" style="17"/>
    <col min="2816" max="2817" width="10.140625" style="17" bestFit="1" customWidth="1"/>
    <col min="2818" max="2819" width="9.28515625" style="17" bestFit="1" customWidth="1"/>
    <col min="2820" max="2826" width="10.140625" style="17" bestFit="1" customWidth="1"/>
    <col min="2827" max="2827" width="9.28515625" style="17" bestFit="1" customWidth="1"/>
    <col min="2828" max="2829" width="10.140625" style="17" bestFit="1" customWidth="1"/>
    <col min="2830" max="2832" width="9.28515625" style="17" bestFit="1" customWidth="1"/>
    <col min="2833" max="2835" width="10.140625" style="17" bestFit="1" customWidth="1"/>
    <col min="2836" max="2836" width="14.140625" style="17" customWidth="1"/>
    <col min="2837" max="3058" width="9.140625" style="17"/>
    <col min="3059" max="3059" width="23.140625" style="17" customWidth="1"/>
    <col min="3060" max="3061" width="9.140625" style="17"/>
    <col min="3062" max="3062" width="13" style="17" customWidth="1"/>
    <col min="3063" max="3063" width="29.28515625" style="17" customWidth="1"/>
    <col min="3064" max="3066" width="9.140625" style="17"/>
    <col min="3067" max="3067" width="14.7109375" style="17" customWidth="1"/>
    <col min="3068" max="3068" width="13.42578125" style="17" customWidth="1"/>
    <col min="3069" max="3069" width="12.7109375" style="17" customWidth="1"/>
    <col min="3070" max="3070" width="14.140625" style="17" customWidth="1"/>
    <col min="3071" max="3071" width="9.140625" style="17"/>
    <col min="3072" max="3073" width="10.140625" style="17" bestFit="1" customWidth="1"/>
    <col min="3074" max="3075" width="9.28515625" style="17" bestFit="1" customWidth="1"/>
    <col min="3076" max="3082" width="10.140625" style="17" bestFit="1" customWidth="1"/>
    <col min="3083" max="3083" width="9.28515625" style="17" bestFit="1" customWidth="1"/>
    <col min="3084" max="3085" width="10.140625" style="17" bestFit="1" customWidth="1"/>
    <col min="3086" max="3088" width="9.28515625" style="17" bestFit="1" customWidth="1"/>
    <col min="3089" max="3091" width="10.140625" style="17" bestFit="1" customWidth="1"/>
    <col min="3092" max="3092" width="14.140625" style="17" customWidth="1"/>
    <col min="3093" max="3314" width="9.140625" style="17"/>
    <col min="3315" max="3315" width="23.140625" style="17" customWidth="1"/>
    <col min="3316" max="3317" width="9.140625" style="17"/>
    <col min="3318" max="3318" width="13" style="17" customWidth="1"/>
    <col min="3319" max="3319" width="29.28515625" style="17" customWidth="1"/>
    <col min="3320" max="3322" width="9.140625" style="17"/>
    <col min="3323" max="3323" width="14.7109375" style="17" customWidth="1"/>
    <col min="3324" max="3324" width="13.42578125" style="17" customWidth="1"/>
    <col min="3325" max="3325" width="12.7109375" style="17" customWidth="1"/>
    <col min="3326" max="3326" width="14.140625" style="17" customWidth="1"/>
    <col min="3327" max="3327" width="9.140625" style="17"/>
    <col min="3328" max="3329" width="10.140625" style="17" bestFit="1" customWidth="1"/>
    <col min="3330" max="3331" width="9.28515625" style="17" bestFit="1" customWidth="1"/>
    <col min="3332" max="3338" width="10.140625" style="17" bestFit="1" customWidth="1"/>
    <col min="3339" max="3339" width="9.28515625" style="17" bestFit="1" customWidth="1"/>
    <col min="3340" max="3341" width="10.140625" style="17" bestFit="1" customWidth="1"/>
    <col min="3342" max="3344" width="9.28515625" style="17" bestFit="1" customWidth="1"/>
    <col min="3345" max="3347" width="10.140625" style="17" bestFit="1" customWidth="1"/>
    <col min="3348" max="3348" width="14.140625" style="17" customWidth="1"/>
    <col min="3349" max="3570" width="9.140625" style="17"/>
    <col min="3571" max="3571" width="23.140625" style="17" customWidth="1"/>
    <col min="3572" max="3573" width="9.140625" style="17"/>
    <col min="3574" max="3574" width="13" style="17" customWidth="1"/>
    <col min="3575" max="3575" width="29.28515625" style="17" customWidth="1"/>
    <col min="3576" max="3578" width="9.140625" style="17"/>
    <col min="3579" max="3579" width="14.7109375" style="17" customWidth="1"/>
    <col min="3580" max="3580" width="13.42578125" style="17" customWidth="1"/>
    <col min="3581" max="3581" width="12.7109375" style="17" customWidth="1"/>
    <col min="3582" max="3582" width="14.140625" style="17" customWidth="1"/>
    <col min="3583" max="3583" width="9.140625" style="17"/>
    <col min="3584" max="3585" width="10.140625" style="17" bestFit="1" customWidth="1"/>
    <col min="3586" max="3587" width="9.28515625" style="17" bestFit="1" customWidth="1"/>
    <col min="3588" max="3594" width="10.140625" style="17" bestFit="1" customWidth="1"/>
    <col min="3595" max="3595" width="9.28515625" style="17" bestFit="1" customWidth="1"/>
    <col min="3596" max="3597" width="10.140625" style="17" bestFit="1" customWidth="1"/>
    <col min="3598" max="3600" width="9.28515625" style="17" bestFit="1" customWidth="1"/>
    <col min="3601" max="3603" width="10.140625" style="17" bestFit="1" customWidth="1"/>
    <col min="3604" max="3604" width="14.140625" style="17" customWidth="1"/>
    <col min="3605" max="3826" width="9.140625" style="17"/>
    <col min="3827" max="3827" width="23.140625" style="17" customWidth="1"/>
    <col min="3828" max="3829" width="9.140625" style="17"/>
    <col min="3830" max="3830" width="13" style="17" customWidth="1"/>
    <col min="3831" max="3831" width="29.28515625" style="17" customWidth="1"/>
    <col min="3832" max="3834" width="9.140625" style="17"/>
    <col min="3835" max="3835" width="14.7109375" style="17" customWidth="1"/>
    <col min="3836" max="3836" width="13.42578125" style="17" customWidth="1"/>
    <col min="3837" max="3837" width="12.7109375" style="17" customWidth="1"/>
    <col min="3838" max="3838" width="14.140625" style="17" customWidth="1"/>
    <col min="3839" max="3839" width="9.140625" style="17"/>
    <col min="3840" max="3841" width="10.140625" style="17" bestFit="1" customWidth="1"/>
    <col min="3842" max="3843" width="9.28515625" style="17" bestFit="1" customWidth="1"/>
    <col min="3844" max="3850" width="10.140625" style="17" bestFit="1" customWidth="1"/>
    <col min="3851" max="3851" width="9.28515625" style="17" bestFit="1" customWidth="1"/>
    <col min="3852" max="3853" width="10.140625" style="17" bestFit="1" customWidth="1"/>
    <col min="3854" max="3856" width="9.28515625" style="17" bestFit="1" customWidth="1"/>
    <col min="3857" max="3859" width="10.140625" style="17" bestFit="1" customWidth="1"/>
    <col min="3860" max="3860" width="14.140625" style="17" customWidth="1"/>
    <col min="3861" max="4082" width="9.140625" style="17"/>
    <col min="4083" max="4083" width="23.140625" style="17" customWidth="1"/>
    <col min="4084" max="4085" width="9.140625" style="17"/>
    <col min="4086" max="4086" width="13" style="17" customWidth="1"/>
    <col min="4087" max="4087" width="29.28515625" style="17" customWidth="1"/>
    <col min="4088" max="4090" width="9.140625" style="17"/>
    <col min="4091" max="4091" width="14.7109375" style="17" customWidth="1"/>
    <col min="4092" max="4092" width="13.42578125" style="17" customWidth="1"/>
    <col min="4093" max="4093" width="12.7109375" style="17" customWidth="1"/>
    <col min="4094" max="4094" width="14.140625" style="17" customWidth="1"/>
    <col min="4095" max="4095" width="9.140625" style="17"/>
    <col min="4096" max="4097" width="10.140625" style="17" bestFit="1" customWidth="1"/>
    <col min="4098" max="4099" width="9.28515625" style="17" bestFit="1" customWidth="1"/>
    <col min="4100" max="4106" width="10.140625" style="17" bestFit="1" customWidth="1"/>
    <col min="4107" max="4107" width="9.28515625" style="17" bestFit="1" customWidth="1"/>
    <col min="4108" max="4109" width="10.140625" style="17" bestFit="1" customWidth="1"/>
    <col min="4110" max="4112" width="9.28515625" style="17" bestFit="1" customWidth="1"/>
    <col min="4113" max="4115" width="10.140625" style="17" bestFit="1" customWidth="1"/>
    <col min="4116" max="4116" width="14.140625" style="17" customWidth="1"/>
    <col min="4117" max="4338" width="9.140625" style="17"/>
    <col min="4339" max="4339" width="23.140625" style="17" customWidth="1"/>
    <col min="4340" max="4341" width="9.140625" style="17"/>
    <col min="4342" max="4342" width="13" style="17" customWidth="1"/>
    <col min="4343" max="4343" width="29.28515625" style="17" customWidth="1"/>
    <col min="4344" max="4346" width="9.140625" style="17"/>
    <col min="4347" max="4347" width="14.7109375" style="17" customWidth="1"/>
    <col min="4348" max="4348" width="13.42578125" style="17" customWidth="1"/>
    <col min="4349" max="4349" width="12.7109375" style="17" customWidth="1"/>
    <col min="4350" max="4350" width="14.140625" style="17" customWidth="1"/>
    <col min="4351" max="4351" width="9.140625" style="17"/>
    <col min="4352" max="4353" width="10.140625" style="17" bestFit="1" customWidth="1"/>
    <col min="4354" max="4355" width="9.28515625" style="17" bestFit="1" customWidth="1"/>
    <col min="4356" max="4362" width="10.140625" style="17" bestFit="1" customWidth="1"/>
    <col min="4363" max="4363" width="9.28515625" style="17" bestFit="1" customWidth="1"/>
    <col min="4364" max="4365" width="10.140625" style="17" bestFit="1" customWidth="1"/>
    <col min="4366" max="4368" width="9.28515625" style="17" bestFit="1" customWidth="1"/>
    <col min="4369" max="4371" width="10.140625" style="17" bestFit="1" customWidth="1"/>
    <col min="4372" max="4372" width="14.140625" style="17" customWidth="1"/>
    <col min="4373" max="4594" width="9.140625" style="17"/>
    <col min="4595" max="4595" width="23.140625" style="17" customWidth="1"/>
    <col min="4596" max="4597" width="9.140625" style="17"/>
    <col min="4598" max="4598" width="13" style="17" customWidth="1"/>
    <col min="4599" max="4599" width="29.28515625" style="17" customWidth="1"/>
    <col min="4600" max="4602" width="9.140625" style="17"/>
    <col min="4603" max="4603" width="14.7109375" style="17" customWidth="1"/>
    <col min="4604" max="4604" width="13.42578125" style="17" customWidth="1"/>
    <col min="4605" max="4605" width="12.7109375" style="17" customWidth="1"/>
    <col min="4606" max="4606" width="14.140625" style="17" customWidth="1"/>
    <col min="4607" max="4607" width="9.140625" style="17"/>
    <col min="4608" max="4609" width="10.140625" style="17" bestFit="1" customWidth="1"/>
    <col min="4610" max="4611" width="9.28515625" style="17" bestFit="1" customWidth="1"/>
    <col min="4612" max="4618" width="10.140625" style="17" bestFit="1" customWidth="1"/>
    <col min="4619" max="4619" width="9.28515625" style="17" bestFit="1" customWidth="1"/>
    <col min="4620" max="4621" width="10.140625" style="17" bestFit="1" customWidth="1"/>
    <col min="4622" max="4624" width="9.28515625" style="17" bestFit="1" customWidth="1"/>
    <col min="4625" max="4627" width="10.140625" style="17" bestFit="1" customWidth="1"/>
    <col min="4628" max="4628" width="14.140625" style="17" customWidth="1"/>
    <col min="4629" max="4850" width="9.140625" style="17"/>
    <col min="4851" max="4851" width="23.140625" style="17" customWidth="1"/>
    <col min="4852" max="4853" width="9.140625" style="17"/>
    <col min="4854" max="4854" width="13" style="17" customWidth="1"/>
    <col min="4855" max="4855" width="29.28515625" style="17" customWidth="1"/>
    <col min="4856" max="4858" width="9.140625" style="17"/>
    <col min="4859" max="4859" width="14.7109375" style="17" customWidth="1"/>
    <col min="4860" max="4860" width="13.42578125" style="17" customWidth="1"/>
    <col min="4861" max="4861" width="12.7109375" style="17" customWidth="1"/>
    <col min="4862" max="4862" width="14.140625" style="17" customWidth="1"/>
    <col min="4863" max="4863" width="9.140625" style="17"/>
    <col min="4864" max="4865" width="10.140625" style="17" bestFit="1" customWidth="1"/>
    <col min="4866" max="4867" width="9.28515625" style="17" bestFit="1" customWidth="1"/>
    <col min="4868" max="4874" width="10.140625" style="17" bestFit="1" customWidth="1"/>
    <col min="4875" max="4875" width="9.28515625" style="17" bestFit="1" customWidth="1"/>
    <col min="4876" max="4877" width="10.140625" style="17" bestFit="1" customWidth="1"/>
    <col min="4878" max="4880" width="9.28515625" style="17" bestFit="1" customWidth="1"/>
    <col min="4881" max="4883" width="10.140625" style="17" bestFit="1" customWidth="1"/>
    <col min="4884" max="4884" width="14.140625" style="17" customWidth="1"/>
    <col min="4885" max="5106" width="9.140625" style="17"/>
    <col min="5107" max="5107" width="23.140625" style="17" customWidth="1"/>
    <col min="5108" max="5109" width="9.140625" style="17"/>
    <col min="5110" max="5110" width="13" style="17" customWidth="1"/>
    <col min="5111" max="5111" width="29.28515625" style="17" customWidth="1"/>
    <col min="5112" max="5114" width="9.140625" style="17"/>
    <col min="5115" max="5115" width="14.7109375" style="17" customWidth="1"/>
    <col min="5116" max="5116" width="13.42578125" style="17" customWidth="1"/>
    <col min="5117" max="5117" width="12.7109375" style="17" customWidth="1"/>
    <col min="5118" max="5118" width="14.140625" style="17" customWidth="1"/>
    <col min="5119" max="5119" width="9.140625" style="17"/>
    <col min="5120" max="5121" width="10.140625" style="17" bestFit="1" customWidth="1"/>
    <col min="5122" max="5123" width="9.28515625" style="17" bestFit="1" customWidth="1"/>
    <col min="5124" max="5130" width="10.140625" style="17" bestFit="1" customWidth="1"/>
    <col min="5131" max="5131" width="9.28515625" style="17" bestFit="1" customWidth="1"/>
    <col min="5132" max="5133" width="10.140625" style="17" bestFit="1" customWidth="1"/>
    <col min="5134" max="5136" width="9.28515625" style="17" bestFit="1" customWidth="1"/>
    <col min="5137" max="5139" width="10.140625" style="17" bestFit="1" customWidth="1"/>
    <col min="5140" max="5140" width="14.140625" style="17" customWidth="1"/>
    <col min="5141" max="5362" width="9.140625" style="17"/>
    <col min="5363" max="5363" width="23.140625" style="17" customWidth="1"/>
    <col min="5364" max="5365" width="9.140625" style="17"/>
    <col min="5366" max="5366" width="13" style="17" customWidth="1"/>
    <col min="5367" max="5367" width="29.28515625" style="17" customWidth="1"/>
    <col min="5368" max="5370" width="9.140625" style="17"/>
    <col min="5371" max="5371" width="14.7109375" style="17" customWidth="1"/>
    <col min="5372" max="5372" width="13.42578125" style="17" customWidth="1"/>
    <col min="5373" max="5373" width="12.7109375" style="17" customWidth="1"/>
    <col min="5374" max="5374" width="14.140625" style="17" customWidth="1"/>
    <col min="5375" max="5375" width="9.140625" style="17"/>
    <col min="5376" max="5377" width="10.140625" style="17" bestFit="1" customWidth="1"/>
    <col min="5378" max="5379" width="9.28515625" style="17" bestFit="1" customWidth="1"/>
    <col min="5380" max="5386" width="10.140625" style="17" bestFit="1" customWidth="1"/>
    <col min="5387" max="5387" width="9.28515625" style="17" bestFit="1" customWidth="1"/>
    <col min="5388" max="5389" width="10.140625" style="17" bestFit="1" customWidth="1"/>
    <col min="5390" max="5392" width="9.28515625" style="17" bestFit="1" customWidth="1"/>
    <col min="5393" max="5395" width="10.140625" style="17" bestFit="1" customWidth="1"/>
    <col min="5396" max="5396" width="14.140625" style="17" customWidth="1"/>
    <col min="5397" max="5618" width="9.140625" style="17"/>
    <col min="5619" max="5619" width="23.140625" style="17" customWidth="1"/>
    <col min="5620" max="5621" width="9.140625" style="17"/>
    <col min="5622" max="5622" width="13" style="17" customWidth="1"/>
    <col min="5623" max="5623" width="29.28515625" style="17" customWidth="1"/>
    <col min="5624" max="5626" width="9.140625" style="17"/>
    <col min="5627" max="5627" width="14.7109375" style="17" customWidth="1"/>
    <col min="5628" max="5628" width="13.42578125" style="17" customWidth="1"/>
    <col min="5629" max="5629" width="12.7109375" style="17" customWidth="1"/>
    <col min="5630" max="5630" width="14.140625" style="17" customWidth="1"/>
    <col min="5631" max="5631" width="9.140625" style="17"/>
    <col min="5632" max="5633" width="10.140625" style="17" bestFit="1" customWidth="1"/>
    <col min="5634" max="5635" width="9.28515625" style="17" bestFit="1" customWidth="1"/>
    <col min="5636" max="5642" width="10.140625" style="17" bestFit="1" customWidth="1"/>
    <col min="5643" max="5643" width="9.28515625" style="17" bestFit="1" customWidth="1"/>
    <col min="5644" max="5645" width="10.140625" style="17" bestFit="1" customWidth="1"/>
    <col min="5646" max="5648" width="9.28515625" style="17" bestFit="1" customWidth="1"/>
    <col min="5649" max="5651" width="10.140625" style="17" bestFit="1" customWidth="1"/>
    <col min="5652" max="5652" width="14.140625" style="17" customWidth="1"/>
    <col min="5653" max="5874" width="9.140625" style="17"/>
    <col min="5875" max="5875" width="23.140625" style="17" customWidth="1"/>
    <col min="5876" max="5877" width="9.140625" style="17"/>
    <col min="5878" max="5878" width="13" style="17" customWidth="1"/>
    <col min="5879" max="5879" width="29.28515625" style="17" customWidth="1"/>
    <col min="5880" max="5882" width="9.140625" style="17"/>
    <col min="5883" max="5883" width="14.7109375" style="17" customWidth="1"/>
    <col min="5884" max="5884" width="13.42578125" style="17" customWidth="1"/>
    <col min="5885" max="5885" width="12.7109375" style="17" customWidth="1"/>
    <col min="5886" max="5886" width="14.140625" style="17" customWidth="1"/>
    <col min="5887" max="5887" width="9.140625" style="17"/>
    <col min="5888" max="5889" width="10.140625" style="17" bestFit="1" customWidth="1"/>
    <col min="5890" max="5891" width="9.28515625" style="17" bestFit="1" customWidth="1"/>
    <col min="5892" max="5898" width="10.140625" style="17" bestFit="1" customWidth="1"/>
    <col min="5899" max="5899" width="9.28515625" style="17" bestFit="1" customWidth="1"/>
    <col min="5900" max="5901" width="10.140625" style="17" bestFit="1" customWidth="1"/>
    <col min="5902" max="5904" width="9.28515625" style="17" bestFit="1" customWidth="1"/>
    <col min="5905" max="5907" width="10.140625" style="17" bestFit="1" customWidth="1"/>
    <col min="5908" max="5908" width="14.140625" style="17" customWidth="1"/>
    <col min="5909" max="6130" width="9.140625" style="17"/>
    <col min="6131" max="6131" width="23.140625" style="17" customWidth="1"/>
    <col min="6132" max="6133" width="9.140625" style="17"/>
    <col min="6134" max="6134" width="13" style="17" customWidth="1"/>
    <col min="6135" max="6135" width="29.28515625" style="17" customWidth="1"/>
    <col min="6136" max="6138" width="9.140625" style="17"/>
    <col min="6139" max="6139" width="14.7109375" style="17" customWidth="1"/>
    <col min="6140" max="6140" width="13.42578125" style="17" customWidth="1"/>
    <col min="6141" max="6141" width="12.7109375" style="17" customWidth="1"/>
    <col min="6142" max="6142" width="14.140625" style="17" customWidth="1"/>
    <col min="6143" max="6143" width="9.140625" style="17"/>
    <col min="6144" max="6145" width="10.140625" style="17" bestFit="1" customWidth="1"/>
    <col min="6146" max="6147" width="9.28515625" style="17" bestFit="1" customWidth="1"/>
    <col min="6148" max="6154" width="10.140625" style="17" bestFit="1" customWidth="1"/>
    <col min="6155" max="6155" width="9.28515625" style="17" bestFit="1" customWidth="1"/>
    <col min="6156" max="6157" width="10.140625" style="17" bestFit="1" customWidth="1"/>
    <col min="6158" max="6160" width="9.28515625" style="17" bestFit="1" customWidth="1"/>
    <col min="6161" max="6163" width="10.140625" style="17" bestFit="1" customWidth="1"/>
    <col min="6164" max="6164" width="14.140625" style="17" customWidth="1"/>
    <col min="6165" max="6386" width="9.140625" style="17"/>
    <col min="6387" max="6387" width="23.140625" style="17" customWidth="1"/>
    <col min="6388" max="6389" width="9.140625" style="17"/>
    <col min="6390" max="6390" width="13" style="17" customWidth="1"/>
    <col min="6391" max="6391" width="29.28515625" style="17" customWidth="1"/>
    <col min="6392" max="6394" width="9.140625" style="17"/>
    <col min="6395" max="6395" width="14.7109375" style="17" customWidth="1"/>
    <col min="6396" max="6396" width="13.42578125" style="17" customWidth="1"/>
    <col min="6397" max="6397" width="12.7109375" style="17" customWidth="1"/>
    <col min="6398" max="6398" width="14.140625" style="17" customWidth="1"/>
    <col min="6399" max="6399" width="9.140625" style="17"/>
    <col min="6400" max="6401" width="10.140625" style="17" bestFit="1" customWidth="1"/>
    <col min="6402" max="6403" width="9.28515625" style="17" bestFit="1" customWidth="1"/>
    <col min="6404" max="6410" width="10.140625" style="17" bestFit="1" customWidth="1"/>
    <col min="6411" max="6411" width="9.28515625" style="17" bestFit="1" customWidth="1"/>
    <col min="6412" max="6413" width="10.140625" style="17" bestFit="1" customWidth="1"/>
    <col min="6414" max="6416" width="9.28515625" style="17" bestFit="1" customWidth="1"/>
    <col min="6417" max="6419" width="10.140625" style="17" bestFit="1" customWidth="1"/>
    <col min="6420" max="6420" width="14.140625" style="17" customWidth="1"/>
    <col min="6421" max="6642" width="9.140625" style="17"/>
    <col min="6643" max="6643" width="23.140625" style="17" customWidth="1"/>
    <col min="6644" max="6645" width="9.140625" style="17"/>
    <col min="6646" max="6646" width="13" style="17" customWidth="1"/>
    <col min="6647" max="6647" width="29.28515625" style="17" customWidth="1"/>
    <col min="6648" max="6650" width="9.140625" style="17"/>
    <col min="6651" max="6651" width="14.7109375" style="17" customWidth="1"/>
    <col min="6652" max="6652" width="13.42578125" style="17" customWidth="1"/>
    <col min="6653" max="6653" width="12.7109375" style="17" customWidth="1"/>
    <col min="6654" max="6654" width="14.140625" style="17" customWidth="1"/>
    <col min="6655" max="6655" width="9.140625" style="17"/>
    <col min="6656" max="6657" width="10.140625" style="17" bestFit="1" customWidth="1"/>
    <col min="6658" max="6659" width="9.28515625" style="17" bestFit="1" customWidth="1"/>
    <col min="6660" max="6666" width="10.140625" style="17" bestFit="1" customWidth="1"/>
    <col min="6667" max="6667" width="9.28515625" style="17" bestFit="1" customWidth="1"/>
    <col min="6668" max="6669" width="10.140625" style="17" bestFit="1" customWidth="1"/>
    <col min="6670" max="6672" width="9.28515625" style="17" bestFit="1" customWidth="1"/>
    <col min="6673" max="6675" width="10.140625" style="17" bestFit="1" customWidth="1"/>
    <col min="6676" max="6676" width="14.140625" style="17" customWidth="1"/>
    <col min="6677" max="6898" width="9.140625" style="17"/>
    <col min="6899" max="6899" width="23.140625" style="17" customWidth="1"/>
    <col min="6900" max="6901" width="9.140625" style="17"/>
    <col min="6902" max="6902" width="13" style="17" customWidth="1"/>
    <col min="6903" max="6903" width="29.28515625" style="17" customWidth="1"/>
    <col min="6904" max="6906" width="9.140625" style="17"/>
    <col min="6907" max="6907" width="14.7109375" style="17" customWidth="1"/>
    <col min="6908" max="6908" width="13.42578125" style="17" customWidth="1"/>
    <col min="6909" max="6909" width="12.7109375" style="17" customWidth="1"/>
    <col min="6910" max="6910" width="14.140625" style="17" customWidth="1"/>
    <col min="6911" max="6911" width="9.140625" style="17"/>
    <col min="6912" max="6913" width="10.140625" style="17" bestFit="1" customWidth="1"/>
    <col min="6914" max="6915" width="9.28515625" style="17" bestFit="1" customWidth="1"/>
    <col min="6916" max="6922" width="10.140625" style="17" bestFit="1" customWidth="1"/>
    <col min="6923" max="6923" width="9.28515625" style="17" bestFit="1" customWidth="1"/>
    <col min="6924" max="6925" width="10.140625" style="17" bestFit="1" customWidth="1"/>
    <col min="6926" max="6928" width="9.28515625" style="17" bestFit="1" customWidth="1"/>
    <col min="6929" max="6931" width="10.140625" style="17" bestFit="1" customWidth="1"/>
    <col min="6932" max="6932" width="14.140625" style="17" customWidth="1"/>
    <col min="6933" max="7154" width="9.140625" style="17"/>
    <col min="7155" max="7155" width="23.140625" style="17" customWidth="1"/>
    <col min="7156" max="7157" width="9.140625" style="17"/>
    <col min="7158" max="7158" width="13" style="17" customWidth="1"/>
    <col min="7159" max="7159" width="29.28515625" style="17" customWidth="1"/>
    <col min="7160" max="7162" width="9.140625" style="17"/>
    <col min="7163" max="7163" width="14.7109375" style="17" customWidth="1"/>
    <col min="7164" max="7164" width="13.42578125" style="17" customWidth="1"/>
    <col min="7165" max="7165" width="12.7109375" style="17" customWidth="1"/>
    <col min="7166" max="7166" width="14.140625" style="17" customWidth="1"/>
    <col min="7167" max="7167" width="9.140625" style="17"/>
    <col min="7168" max="7169" width="10.140625" style="17" bestFit="1" customWidth="1"/>
    <col min="7170" max="7171" width="9.28515625" style="17" bestFit="1" customWidth="1"/>
    <col min="7172" max="7178" width="10.140625" style="17" bestFit="1" customWidth="1"/>
    <col min="7179" max="7179" width="9.28515625" style="17" bestFit="1" customWidth="1"/>
    <col min="7180" max="7181" width="10.140625" style="17" bestFit="1" customWidth="1"/>
    <col min="7182" max="7184" width="9.28515625" style="17" bestFit="1" customWidth="1"/>
    <col min="7185" max="7187" width="10.140625" style="17" bestFit="1" customWidth="1"/>
    <col min="7188" max="7188" width="14.140625" style="17" customWidth="1"/>
    <col min="7189" max="7410" width="9.140625" style="17"/>
    <col min="7411" max="7411" width="23.140625" style="17" customWidth="1"/>
    <col min="7412" max="7413" width="9.140625" style="17"/>
    <col min="7414" max="7414" width="13" style="17" customWidth="1"/>
    <col min="7415" max="7415" width="29.28515625" style="17" customWidth="1"/>
    <col min="7416" max="7418" width="9.140625" style="17"/>
    <col min="7419" max="7419" width="14.7109375" style="17" customWidth="1"/>
    <col min="7420" max="7420" width="13.42578125" style="17" customWidth="1"/>
    <col min="7421" max="7421" width="12.7109375" style="17" customWidth="1"/>
    <col min="7422" max="7422" width="14.140625" style="17" customWidth="1"/>
    <col min="7423" max="7423" width="9.140625" style="17"/>
    <col min="7424" max="7425" width="10.140625" style="17" bestFit="1" customWidth="1"/>
    <col min="7426" max="7427" width="9.28515625" style="17" bestFit="1" customWidth="1"/>
    <col min="7428" max="7434" width="10.140625" style="17" bestFit="1" customWidth="1"/>
    <col min="7435" max="7435" width="9.28515625" style="17" bestFit="1" customWidth="1"/>
    <col min="7436" max="7437" width="10.140625" style="17" bestFit="1" customWidth="1"/>
    <col min="7438" max="7440" width="9.28515625" style="17" bestFit="1" customWidth="1"/>
    <col min="7441" max="7443" width="10.140625" style="17" bestFit="1" customWidth="1"/>
    <col min="7444" max="7444" width="14.140625" style="17" customWidth="1"/>
    <col min="7445" max="7666" width="9.140625" style="17"/>
    <col min="7667" max="7667" width="23.140625" style="17" customWidth="1"/>
    <col min="7668" max="7669" width="9.140625" style="17"/>
    <col min="7670" max="7670" width="13" style="17" customWidth="1"/>
    <col min="7671" max="7671" width="29.28515625" style="17" customWidth="1"/>
    <col min="7672" max="7674" width="9.140625" style="17"/>
    <col min="7675" max="7675" width="14.7109375" style="17" customWidth="1"/>
    <col min="7676" max="7676" width="13.42578125" style="17" customWidth="1"/>
    <col min="7677" max="7677" width="12.7109375" style="17" customWidth="1"/>
    <col min="7678" max="7678" width="14.140625" style="17" customWidth="1"/>
    <col min="7679" max="7679" width="9.140625" style="17"/>
    <col min="7680" max="7681" width="10.140625" style="17" bestFit="1" customWidth="1"/>
    <col min="7682" max="7683" width="9.28515625" style="17" bestFit="1" customWidth="1"/>
    <col min="7684" max="7690" width="10.140625" style="17" bestFit="1" customWidth="1"/>
    <col min="7691" max="7691" width="9.28515625" style="17" bestFit="1" customWidth="1"/>
    <col min="7692" max="7693" width="10.140625" style="17" bestFit="1" customWidth="1"/>
    <col min="7694" max="7696" width="9.28515625" style="17" bestFit="1" customWidth="1"/>
    <col min="7697" max="7699" width="10.140625" style="17" bestFit="1" customWidth="1"/>
    <col min="7700" max="7700" width="14.140625" style="17" customWidth="1"/>
    <col min="7701" max="7922" width="9.140625" style="17"/>
    <col min="7923" max="7923" width="23.140625" style="17" customWidth="1"/>
    <col min="7924" max="7925" width="9.140625" style="17"/>
    <col min="7926" max="7926" width="13" style="17" customWidth="1"/>
    <col min="7927" max="7927" width="29.28515625" style="17" customWidth="1"/>
    <col min="7928" max="7930" width="9.140625" style="17"/>
    <col min="7931" max="7931" width="14.7109375" style="17" customWidth="1"/>
    <col min="7932" max="7932" width="13.42578125" style="17" customWidth="1"/>
    <col min="7933" max="7933" width="12.7109375" style="17" customWidth="1"/>
    <col min="7934" max="7934" width="14.140625" style="17" customWidth="1"/>
    <col min="7935" max="7935" width="9.140625" style="17"/>
    <col min="7936" max="7937" width="10.140625" style="17" bestFit="1" customWidth="1"/>
    <col min="7938" max="7939" width="9.28515625" style="17" bestFit="1" customWidth="1"/>
    <col min="7940" max="7946" width="10.140625" style="17" bestFit="1" customWidth="1"/>
    <col min="7947" max="7947" width="9.28515625" style="17" bestFit="1" customWidth="1"/>
    <col min="7948" max="7949" width="10.140625" style="17" bestFit="1" customWidth="1"/>
    <col min="7950" max="7952" width="9.28515625" style="17" bestFit="1" customWidth="1"/>
    <col min="7953" max="7955" width="10.140625" style="17" bestFit="1" customWidth="1"/>
    <col min="7956" max="7956" width="14.140625" style="17" customWidth="1"/>
    <col min="7957" max="8178" width="9.140625" style="17"/>
    <col min="8179" max="8179" width="23.140625" style="17" customWidth="1"/>
    <col min="8180" max="8181" width="9.140625" style="17"/>
    <col min="8182" max="8182" width="13" style="17" customWidth="1"/>
    <col min="8183" max="8183" width="29.28515625" style="17" customWidth="1"/>
    <col min="8184" max="8186" width="9.140625" style="17"/>
    <col min="8187" max="8187" width="14.7109375" style="17" customWidth="1"/>
    <col min="8188" max="8188" width="13.42578125" style="17" customWidth="1"/>
    <col min="8189" max="8189" width="12.7109375" style="17" customWidth="1"/>
    <col min="8190" max="8190" width="14.140625" style="17" customWidth="1"/>
    <col min="8191" max="8191" width="9.140625" style="17"/>
    <col min="8192" max="8193" width="10.140625" style="17" bestFit="1" customWidth="1"/>
    <col min="8194" max="8195" width="9.28515625" style="17" bestFit="1" customWidth="1"/>
    <col min="8196" max="8202" width="10.140625" style="17" bestFit="1" customWidth="1"/>
    <col min="8203" max="8203" width="9.28515625" style="17" bestFit="1" customWidth="1"/>
    <col min="8204" max="8205" width="10.140625" style="17" bestFit="1" customWidth="1"/>
    <col min="8206" max="8208" width="9.28515625" style="17" bestFit="1" customWidth="1"/>
    <col min="8209" max="8211" width="10.140625" style="17" bestFit="1" customWidth="1"/>
    <col min="8212" max="8212" width="14.140625" style="17" customWidth="1"/>
    <col min="8213" max="8434" width="9.140625" style="17"/>
    <col min="8435" max="8435" width="23.140625" style="17" customWidth="1"/>
    <col min="8436" max="8437" width="9.140625" style="17"/>
    <col min="8438" max="8438" width="13" style="17" customWidth="1"/>
    <col min="8439" max="8439" width="29.28515625" style="17" customWidth="1"/>
    <col min="8440" max="8442" width="9.140625" style="17"/>
    <col min="8443" max="8443" width="14.7109375" style="17" customWidth="1"/>
    <col min="8444" max="8444" width="13.42578125" style="17" customWidth="1"/>
    <col min="8445" max="8445" width="12.7109375" style="17" customWidth="1"/>
    <col min="8446" max="8446" width="14.140625" style="17" customWidth="1"/>
    <col min="8447" max="8447" width="9.140625" style="17"/>
    <col min="8448" max="8449" width="10.140625" style="17" bestFit="1" customWidth="1"/>
    <col min="8450" max="8451" width="9.28515625" style="17" bestFit="1" customWidth="1"/>
    <col min="8452" max="8458" width="10.140625" style="17" bestFit="1" customWidth="1"/>
    <col min="8459" max="8459" width="9.28515625" style="17" bestFit="1" customWidth="1"/>
    <col min="8460" max="8461" width="10.140625" style="17" bestFit="1" customWidth="1"/>
    <col min="8462" max="8464" width="9.28515625" style="17" bestFit="1" customWidth="1"/>
    <col min="8465" max="8467" width="10.140625" style="17" bestFit="1" customWidth="1"/>
    <col min="8468" max="8468" width="14.140625" style="17" customWidth="1"/>
    <col min="8469" max="8690" width="9.140625" style="17"/>
    <col min="8691" max="8691" width="23.140625" style="17" customWidth="1"/>
    <col min="8692" max="8693" width="9.140625" style="17"/>
    <col min="8694" max="8694" width="13" style="17" customWidth="1"/>
    <col min="8695" max="8695" width="29.28515625" style="17" customWidth="1"/>
    <col min="8696" max="8698" width="9.140625" style="17"/>
    <col min="8699" max="8699" width="14.7109375" style="17" customWidth="1"/>
    <col min="8700" max="8700" width="13.42578125" style="17" customWidth="1"/>
    <col min="8701" max="8701" width="12.7109375" style="17" customWidth="1"/>
    <col min="8702" max="8702" width="14.140625" style="17" customWidth="1"/>
    <col min="8703" max="8703" width="9.140625" style="17"/>
    <col min="8704" max="8705" width="10.140625" style="17" bestFit="1" customWidth="1"/>
    <col min="8706" max="8707" width="9.28515625" style="17" bestFit="1" customWidth="1"/>
    <col min="8708" max="8714" width="10.140625" style="17" bestFit="1" customWidth="1"/>
    <col min="8715" max="8715" width="9.28515625" style="17" bestFit="1" customWidth="1"/>
    <col min="8716" max="8717" width="10.140625" style="17" bestFit="1" customWidth="1"/>
    <col min="8718" max="8720" width="9.28515625" style="17" bestFit="1" customWidth="1"/>
    <col min="8721" max="8723" width="10.140625" style="17" bestFit="1" customWidth="1"/>
    <col min="8724" max="8724" width="14.140625" style="17" customWidth="1"/>
    <col min="8725" max="8946" width="9.140625" style="17"/>
    <col min="8947" max="8947" width="23.140625" style="17" customWidth="1"/>
    <col min="8948" max="8949" width="9.140625" style="17"/>
    <col min="8950" max="8950" width="13" style="17" customWidth="1"/>
    <col min="8951" max="8951" width="29.28515625" style="17" customWidth="1"/>
    <col min="8952" max="8954" width="9.140625" style="17"/>
    <col min="8955" max="8955" width="14.7109375" style="17" customWidth="1"/>
    <col min="8956" max="8956" width="13.42578125" style="17" customWidth="1"/>
    <col min="8957" max="8957" width="12.7109375" style="17" customWidth="1"/>
    <col min="8958" max="8958" width="14.140625" style="17" customWidth="1"/>
    <col min="8959" max="8959" width="9.140625" style="17"/>
    <col min="8960" max="8961" width="10.140625" style="17" bestFit="1" customWidth="1"/>
    <col min="8962" max="8963" width="9.28515625" style="17" bestFit="1" customWidth="1"/>
    <col min="8964" max="8970" width="10.140625" style="17" bestFit="1" customWidth="1"/>
    <col min="8971" max="8971" width="9.28515625" style="17" bestFit="1" customWidth="1"/>
    <col min="8972" max="8973" width="10.140625" style="17" bestFit="1" customWidth="1"/>
    <col min="8974" max="8976" width="9.28515625" style="17" bestFit="1" customWidth="1"/>
    <col min="8977" max="8979" width="10.140625" style="17" bestFit="1" customWidth="1"/>
    <col min="8980" max="8980" width="14.140625" style="17" customWidth="1"/>
    <col min="8981" max="9202" width="9.140625" style="17"/>
    <col min="9203" max="9203" width="23.140625" style="17" customWidth="1"/>
    <col min="9204" max="9205" width="9.140625" style="17"/>
    <col min="9206" max="9206" width="13" style="17" customWidth="1"/>
    <col min="9207" max="9207" width="29.28515625" style="17" customWidth="1"/>
    <col min="9208" max="9210" width="9.140625" style="17"/>
    <col min="9211" max="9211" width="14.7109375" style="17" customWidth="1"/>
    <col min="9212" max="9212" width="13.42578125" style="17" customWidth="1"/>
    <col min="9213" max="9213" width="12.7109375" style="17" customWidth="1"/>
    <col min="9214" max="9214" width="14.140625" style="17" customWidth="1"/>
    <col min="9215" max="9215" width="9.140625" style="17"/>
    <col min="9216" max="9217" width="10.140625" style="17" bestFit="1" customWidth="1"/>
    <col min="9218" max="9219" width="9.28515625" style="17" bestFit="1" customWidth="1"/>
    <col min="9220" max="9226" width="10.140625" style="17" bestFit="1" customWidth="1"/>
    <col min="9227" max="9227" width="9.28515625" style="17" bestFit="1" customWidth="1"/>
    <col min="9228" max="9229" width="10.140625" style="17" bestFit="1" customWidth="1"/>
    <col min="9230" max="9232" width="9.28515625" style="17" bestFit="1" customWidth="1"/>
    <col min="9233" max="9235" width="10.140625" style="17" bestFit="1" customWidth="1"/>
    <col min="9236" max="9236" width="14.140625" style="17" customWidth="1"/>
    <col min="9237" max="9458" width="9.140625" style="17"/>
    <col min="9459" max="9459" width="23.140625" style="17" customWidth="1"/>
    <col min="9460" max="9461" width="9.140625" style="17"/>
    <col min="9462" max="9462" width="13" style="17" customWidth="1"/>
    <col min="9463" max="9463" width="29.28515625" style="17" customWidth="1"/>
    <col min="9464" max="9466" width="9.140625" style="17"/>
    <col min="9467" max="9467" width="14.7109375" style="17" customWidth="1"/>
    <col min="9468" max="9468" width="13.42578125" style="17" customWidth="1"/>
    <col min="9469" max="9469" width="12.7109375" style="17" customWidth="1"/>
    <col min="9470" max="9470" width="14.140625" style="17" customWidth="1"/>
    <col min="9471" max="9471" width="9.140625" style="17"/>
    <col min="9472" max="9473" width="10.140625" style="17" bestFit="1" customWidth="1"/>
    <col min="9474" max="9475" width="9.28515625" style="17" bestFit="1" customWidth="1"/>
    <col min="9476" max="9482" width="10.140625" style="17" bestFit="1" customWidth="1"/>
    <col min="9483" max="9483" width="9.28515625" style="17" bestFit="1" customWidth="1"/>
    <col min="9484" max="9485" width="10.140625" style="17" bestFit="1" customWidth="1"/>
    <col min="9486" max="9488" width="9.28515625" style="17" bestFit="1" customWidth="1"/>
    <col min="9489" max="9491" width="10.140625" style="17" bestFit="1" customWidth="1"/>
    <col min="9492" max="9492" width="14.140625" style="17" customWidth="1"/>
    <col min="9493" max="9714" width="9.140625" style="17"/>
    <col min="9715" max="9715" width="23.140625" style="17" customWidth="1"/>
    <col min="9716" max="9717" width="9.140625" style="17"/>
    <col min="9718" max="9718" width="13" style="17" customWidth="1"/>
    <col min="9719" max="9719" width="29.28515625" style="17" customWidth="1"/>
    <col min="9720" max="9722" width="9.140625" style="17"/>
    <col min="9723" max="9723" width="14.7109375" style="17" customWidth="1"/>
    <col min="9724" max="9724" width="13.42578125" style="17" customWidth="1"/>
    <col min="9725" max="9725" width="12.7109375" style="17" customWidth="1"/>
    <col min="9726" max="9726" width="14.140625" style="17" customWidth="1"/>
    <col min="9727" max="9727" width="9.140625" style="17"/>
    <col min="9728" max="9729" width="10.140625" style="17" bestFit="1" customWidth="1"/>
    <col min="9730" max="9731" width="9.28515625" style="17" bestFit="1" customWidth="1"/>
    <col min="9732" max="9738" width="10.140625" style="17" bestFit="1" customWidth="1"/>
    <col min="9739" max="9739" width="9.28515625" style="17" bestFit="1" customWidth="1"/>
    <col min="9740" max="9741" width="10.140625" style="17" bestFit="1" customWidth="1"/>
    <col min="9742" max="9744" width="9.28515625" style="17" bestFit="1" customWidth="1"/>
    <col min="9745" max="9747" width="10.140625" style="17" bestFit="1" customWidth="1"/>
    <col min="9748" max="9748" width="14.140625" style="17" customWidth="1"/>
    <col min="9749" max="9970" width="9.140625" style="17"/>
    <col min="9971" max="9971" width="23.140625" style="17" customWidth="1"/>
    <col min="9972" max="9973" width="9.140625" style="17"/>
    <col min="9974" max="9974" width="13" style="17" customWidth="1"/>
    <col min="9975" max="9975" width="29.28515625" style="17" customWidth="1"/>
    <col min="9976" max="9978" width="9.140625" style="17"/>
    <col min="9979" max="9979" width="14.7109375" style="17" customWidth="1"/>
    <col min="9980" max="9980" width="13.42578125" style="17" customWidth="1"/>
    <col min="9981" max="9981" width="12.7109375" style="17" customWidth="1"/>
    <col min="9982" max="9982" width="14.140625" style="17" customWidth="1"/>
    <col min="9983" max="9983" width="9.140625" style="17"/>
    <col min="9984" max="9985" width="10.140625" style="17" bestFit="1" customWidth="1"/>
    <col min="9986" max="9987" width="9.28515625" style="17" bestFit="1" customWidth="1"/>
    <col min="9988" max="9994" width="10.140625" style="17" bestFit="1" customWidth="1"/>
    <col min="9995" max="9995" width="9.28515625" style="17" bestFit="1" customWidth="1"/>
    <col min="9996" max="9997" width="10.140625" style="17" bestFit="1" customWidth="1"/>
    <col min="9998" max="10000" width="9.28515625" style="17" bestFit="1" customWidth="1"/>
    <col min="10001" max="10003" width="10.140625" style="17" bestFit="1" customWidth="1"/>
    <col min="10004" max="10004" width="14.140625" style="17" customWidth="1"/>
    <col min="10005" max="10226" width="9.140625" style="17"/>
    <col min="10227" max="10227" width="23.140625" style="17" customWidth="1"/>
    <col min="10228" max="10229" width="9.140625" style="17"/>
    <col min="10230" max="10230" width="13" style="17" customWidth="1"/>
    <col min="10231" max="10231" width="29.28515625" style="17" customWidth="1"/>
    <col min="10232" max="10234" width="9.140625" style="17"/>
    <col min="10235" max="10235" width="14.7109375" style="17" customWidth="1"/>
    <col min="10236" max="10236" width="13.42578125" style="17" customWidth="1"/>
    <col min="10237" max="10237" width="12.7109375" style="17" customWidth="1"/>
    <col min="10238" max="10238" width="14.140625" style="17" customWidth="1"/>
    <col min="10239" max="10239" width="9.140625" style="17"/>
    <col min="10240" max="10241" width="10.140625" style="17" bestFit="1" customWidth="1"/>
    <col min="10242" max="10243" width="9.28515625" style="17" bestFit="1" customWidth="1"/>
    <col min="10244" max="10250" width="10.140625" style="17" bestFit="1" customWidth="1"/>
    <col min="10251" max="10251" width="9.28515625" style="17" bestFit="1" customWidth="1"/>
    <col min="10252" max="10253" width="10.140625" style="17" bestFit="1" customWidth="1"/>
    <col min="10254" max="10256" width="9.28515625" style="17" bestFit="1" customWidth="1"/>
    <col min="10257" max="10259" width="10.140625" style="17" bestFit="1" customWidth="1"/>
    <col min="10260" max="10260" width="14.140625" style="17" customWidth="1"/>
    <col min="10261" max="10482" width="9.140625" style="17"/>
    <col min="10483" max="10483" width="23.140625" style="17" customWidth="1"/>
    <col min="10484" max="10485" width="9.140625" style="17"/>
    <col min="10486" max="10486" width="13" style="17" customWidth="1"/>
    <col min="10487" max="10487" width="29.28515625" style="17" customWidth="1"/>
    <col min="10488" max="10490" width="9.140625" style="17"/>
    <col min="10491" max="10491" width="14.7109375" style="17" customWidth="1"/>
    <col min="10492" max="10492" width="13.42578125" style="17" customWidth="1"/>
    <col min="10493" max="10493" width="12.7109375" style="17" customWidth="1"/>
    <col min="10494" max="10494" width="14.140625" style="17" customWidth="1"/>
    <col min="10495" max="10495" width="9.140625" style="17"/>
    <col min="10496" max="10497" width="10.140625" style="17" bestFit="1" customWidth="1"/>
    <col min="10498" max="10499" width="9.28515625" style="17" bestFit="1" customWidth="1"/>
    <col min="10500" max="10506" width="10.140625" style="17" bestFit="1" customWidth="1"/>
    <col min="10507" max="10507" width="9.28515625" style="17" bestFit="1" customWidth="1"/>
    <col min="10508" max="10509" width="10.140625" style="17" bestFit="1" customWidth="1"/>
    <col min="10510" max="10512" width="9.28515625" style="17" bestFit="1" customWidth="1"/>
    <col min="10513" max="10515" width="10.140625" style="17" bestFit="1" customWidth="1"/>
    <col min="10516" max="10516" width="14.140625" style="17" customWidth="1"/>
    <col min="10517" max="10738" width="9.140625" style="17"/>
    <col min="10739" max="10739" width="23.140625" style="17" customWidth="1"/>
    <col min="10740" max="10741" width="9.140625" style="17"/>
    <col min="10742" max="10742" width="13" style="17" customWidth="1"/>
    <col min="10743" max="10743" width="29.28515625" style="17" customWidth="1"/>
    <col min="10744" max="10746" width="9.140625" style="17"/>
    <col min="10747" max="10747" width="14.7109375" style="17" customWidth="1"/>
    <col min="10748" max="10748" width="13.42578125" style="17" customWidth="1"/>
    <col min="10749" max="10749" width="12.7109375" style="17" customWidth="1"/>
    <col min="10750" max="10750" width="14.140625" style="17" customWidth="1"/>
    <col min="10751" max="10751" width="9.140625" style="17"/>
    <col min="10752" max="10753" width="10.140625" style="17" bestFit="1" customWidth="1"/>
    <col min="10754" max="10755" width="9.28515625" style="17" bestFit="1" customWidth="1"/>
    <col min="10756" max="10762" width="10.140625" style="17" bestFit="1" customWidth="1"/>
    <col min="10763" max="10763" width="9.28515625" style="17" bestFit="1" customWidth="1"/>
    <col min="10764" max="10765" width="10.140625" style="17" bestFit="1" customWidth="1"/>
    <col min="10766" max="10768" width="9.28515625" style="17" bestFit="1" customWidth="1"/>
    <col min="10769" max="10771" width="10.140625" style="17" bestFit="1" customWidth="1"/>
    <col min="10772" max="10772" width="14.140625" style="17" customWidth="1"/>
    <col min="10773" max="10994" width="9.140625" style="17"/>
    <col min="10995" max="10995" width="23.140625" style="17" customWidth="1"/>
    <col min="10996" max="10997" width="9.140625" style="17"/>
    <col min="10998" max="10998" width="13" style="17" customWidth="1"/>
    <col min="10999" max="10999" width="29.28515625" style="17" customWidth="1"/>
    <col min="11000" max="11002" width="9.140625" style="17"/>
    <col min="11003" max="11003" width="14.7109375" style="17" customWidth="1"/>
    <col min="11004" max="11004" width="13.42578125" style="17" customWidth="1"/>
    <col min="11005" max="11005" width="12.7109375" style="17" customWidth="1"/>
    <col min="11006" max="11006" width="14.140625" style="17" customWidth="1"/>
    <col min="11007" max="11007" width="9.140625" style="17"/>
    <col min="11008" max="11009" width="10.140625" style="17" bestFit="1" customWidth="1"/>
    <col min="11010" max="11011" width="9.28515625" style="17" bestFit="1" customWidth="1"/>
    <col min="11012" max="11018" width="10.140625" style="17" bestFit="1" customWidth="1"/>
    <col min="11019" max="11019" width="9.28515625" style="17" bestFit="1" customWidth="1"/>
    <col min="11020" max="11021" width="10.140625" style="17" bestFit="1" customWidth="1"/>
    <col min="11022" max="11024" width="9.28515625" style="17" bestFit="1" customWidth="1"/>
    <col min="11025" max="11027" width="10.140625" style="17" bestFit="1" customWidth="1"/>
    <col min="11028" max="11028" width="14.140625" style="17" customWidth="1"/>
    <col min="11029" max="11250" width="9.140625" style="17"/>
    <col min="11251" max="11251" width="23.140625" style="17" customWidth="1"/>
    <col min="11252" max="11253" width="9.140625" style="17"/>
    <col min="11254" max="11254" width="13" style="17" customWidth="1"/>
    <col min="11255" max="11255" width="29.28515625" style="17" customWidth="1"/>
    <col min="11256" max="11258" width="9.140625" style="17"/>
    <col min="11259" max="11259" width="14.7109375" style="17" customWidth="1"/>
    <col min="11260" max="11260" width="13.42578125" style="17" customWidth="1"/>
    <col min="11261" max="11261" width="12.7109375" style="17" customWidth="1"/>
    <col min="11262" max="11262" width="14.140625" style="17" customWidth="1"/>
    <col min="11263" max="11263" width="9.140625" style="17"/>
    <col min="11264" max="11265" width="10.140625" style="17" bestFit="1" customWidth="1"/>
    <col min="11266" max="11267" width="9.28515625" style="17" bestFit="1" customWidth="1"/>
    <col min="11268" max="11274" width="10.140625" style="17" bestFit="1" customWidth="1"/>
    <col min="11275" max="11275" width="9.28515625" style="17" bestFit="1" customWidth="1"/>
    <col min="11276" max="11277" width="10.140625" style="17" bestFit="1" customWidth="1"/>
    <col min="11278" max="11280" width="9.28515625" style="17" bestFit="1" customWidth="1"/>
    <col min="11281" max="11283" width="10.140625" style="17" bestFit="1" customWidth="1"/>
    <col min="11284" max="11284" width="14.140625" style="17" customWidth="1"/>
    <col min="11285" max="11506" width="9.140625" style="17"/>
    <col min="11507" max="11507" width="23.140625" style="17" customWidth="1"/>
    <col min="11508" max="11509" width="9.140625" style="17"/>
    <col min="11510" max="11510" width="13" style="17" customWidth="1"/>
    <col min="11511" max="11511" width="29.28515625" style="17" customWidth="1"/>
    <col min="11512" max="11514" width="9.140625" style="17"/>
    <col min="11515" max="11515" width="14.7109375" style="17" customWidth="1"/>
    <col min="11516" max="11516" width="13.42578125" style="17" customWidth="1"/>
    <col min="11517" max="11517" width="12.7109375" style="17" customWidth="1"/>
    <col min="11518" max="11518" width="14.140625" style="17" customWidth="1"/>
    <col min="11519" max="11519" width="9.140625" style="17"/>
    <col min="11520" max="11521" width="10.140625" style="17" bestFit="1" customWidth="1"/>
    <col min="11522" max="11523" width="9.28515625" style="17" bestFit="1" customWidth="1"/>
    <col min="11524" max="11530" width="10.140625" style="17" bestFit="1" customWidth="1"/>
    <col min="11531" max="11531" width="9.28515625" style="17" bestFit="1" customWidth="1"/>
    <col min="11532" max="11533" width="10.140625" style="17" bestFit="1" customWidth="1"/>
    <col min="11534" max="11536" width="9.28515625" style="17" bestFit="1" customWidth="1"/>
    <col min="11537" max="11539" width="10.140625" style="17" bestFit="1" customWidth="1"/>
    <col min="11540" max="11540" width="14.140625" style="17" customWidth="1"/>
    <col min="11541" max="11762" width="9.140625" style="17"/>
    <col min="11763" max="11763" width="23.140625" style="17" customWidth="1"/>
    <col min="11764" max="11765" width="9.140625" style="17"/>
    <col min="11766" max="11766" width="13" style="17" customWidth="1"/>
    <col min="11767" max="11767" width="29.28515625" style="17" customWidth="1"/>
    <col min="11768" max="11770" width="9.140625" style="17"/>
    <col min="11771" max="11771" width="14.7109375" style="17" customWidth="1"/>
    <col min="11772" max="11772" width="13.42578125" style="17" customWidth="1"/>
    <col min="11773" max="11773" width="12.7109375" style="17" customWidth="1"/>
    <col min="11774" max="11774" width="14.140625" style="17" customWidth="1"/>
    <col min="11775" max="11775" width="9.140625" style="17"/>
    <col min="11776" max="11777" width="10.140625" style="17" bestFit="1" customWidth="1"/>
    <col min="11778" max="11779" width="9.28515625" style="17" bestFit="1" customWidth="1"/>
    <col min="11780" max="11786" width="10.140625" style="17" bestFit="1" customWidth="1"/>
    <col min="11787" max="11787" width="9.28515625" style="17" bestFit="1" customWidth="1"/>
    <col min="11788" max="11789" width="10.140625" style="17" bestFit="1" customWidth="1"/>
    <col min="11790" max="11792" width="9.28515625" style="17" bestFit="1" customWidth="1"/>
    <col min="11793" max="11795" width="10.140625" style="17" bestFit="1" customWidth="1"/>
    <col min="11796" max="11796" width="14.140625" style="17" customWidth="1"/>
    <col min="11797" max="12018" width="9.140625" style="17"/>
    <col min="12019" max="12019" width="23.140625" style="17" customWidth="1"/>
    <col min="12020" max="12021" width="9.140625" style="17"/>
    <col min="12022" max="12022" width="13" style="17" customWidth="1"/>
    <col min="12023" max="12023" width="29.28515625" style="17" customWidth="1"/>
    <col min="12024" max="12026" width="9.140625" style="17"/>
    <col min="12027" max="12027" width="14.7109375" style="17" customWidth="1"/>
    <col min="12028" max="12028" width="13.42578125" style="17" customWidth="1"/>
    <col min="12029" max="12029" width="12.7109375" style="17" customWidth="1"/>
    <col min="12030" max="12030" width="14.140625" style="17" customWidth="1"/>
    <col min="12031" max="12031" width="9.140625" style="17"/>
    <col min="12032" max="12033" width="10.140625" style="17" bestFit="1" customWidth="1"/>
    <col min="12034" max="12035" width="9.28515625" style="17" bestFit="1" customWidth="1"/>
    <col min="12036" max="12042" width="10.140625" style="17" bestFit="1" customWidth="1"/>
    <col min="12043" max="12043" width="9.28515625" style="17" bestFit="1" customWidth="1"/>
    <col min="12044" max="12045" width="10.140625" style="17" bestFit="1" customWidth="1"/>
    <col min="12046" max="12048" width="9.28515625" style="17" bestFit="1" customWidth="1"/>
    <col min="12049" max="12051" width="10.140625" style="17" bestFit="1" customWidth="1"/>
    <col min="12052" max="12052" width="14.140625" style="17" customWidth="1"/>
    <col min="12053" max="12274" width="9.140625" style="17"/>
    <col min="12275" max="12275" width="23.140625" style="17" customWidth="1"/>
    <col min="12276" max="12277" width="9.140625" style="17"/>
    <col min="12278" max="12278" width="13" style="17" customWidth="1"/>
    <col min="12279" max="12279" width="29.28515625" style="17" customWidth="1"/>
    <col min="12280" max="12282" width="9.140625" style="17"/>
    <col min="12283" max="12283" width="14.7109375" style="17" customWidth="1"/>
    <col min="12284" max="12284" width="13.42578125" style="17" customWidth="1"/>
    <col min="12285" max="12285" width="12.7109375" style="17" customWidth="1"/>
    <col min="12286" max="12286" width="14.140625" style="17" customWidth="1"/>
    <col min="12287" max="12287" width="9.140625" style="17"/>
    <col min="12288" max="12289" width="10.140625" style="17" bestFit="1" customWidth="1"/>
    <col min="12290" max="12291" width="9.28515625" style="17" bestFit="1" customWidth="1"/>
    <col min="12292" max="12298" width="10.140625" style="17" bestFit="1" customWidth="1"/>
    <col min="12299" max="12299" width="9.28515625" style="17" bestFit="1" customWidth="1"/>
    <col min="12300" max="12301" width="10.140625" style="17" bestFit="1" customWidth="1"/>
    <col min="12302" max="12304" width="9.28515625" style="17" bestFit="1" customWidth="1"/>
    <col min="12305" max="12307" width="10.140625" style="17" bestFit="1" customWidth="1"/>
    <col min="12308" max="12308" width="14.140625" style="17" customWidth="1"/>
    <col min="12309" max="12530" width="9.140625" style="17"/>
    <col min="12531" max="12531" width="23.140625" style="17" customWidth="1"/>
    <col min="12532" max="12533" width="9.140625" style="17"/>
    <col min="12534" max="12534" width="13" style="17" customWidth="1"/>
    <col min="12535" max="12535" width="29.28515625" style="17" customWidth="1"/>
    <col min="12536" max="12538" width="9.140625" style="17"/>
    <col min="12539" max="12539" width="14.7109375" style="17" customWidth="1"/>
    <col min="12540" max="12540" width="13.42578125" style="17" customWidth="1"/>
    <col min="12541" max="12541" width="12.7109375" style="17" customWidth="1"/>
    <col min="12542" max="12542" width="14.140625" style="17" customWidth="1"/>
    <col min="12543" max="12543" width="9.140625" style="17"/>
    <col min="12544" max="12545" width="10.140625" style="17" bestFit="1" customWidth="1"/>
    <col min="12546" max="12547" width="9.28515625" style="17" bestFit="1" customWidth="1"/>
    <col min="12548" max="12554" width="10.140625" style="17" bestFit="1" customWidth="1"/>
    <col min="12555" max="12555" width="9.28515625" style="17" bestFit="1" customWidth="1"/>
    <col min="12556" max="12557" width="10.140625" style="17" bestFit="1" customWidth="1"/>
    <col min="12558" max="12560" width="9.28515625" style="17" bestFit="1" customWidth="1"/>
    <col min="12561" max="12563" width="10.140625" style="17" bestFit="1" customWidth="1"/>
    <col min="12564" max="12564" width="14.140625" style="17" customWidth="1"/>
    <col min="12565" max="12786" width="9.140625" style="17"/>
    <col min="12787" max="12787" width="23.140625" style="17" customWidth="1"/>
    <col min="12788" max="12789" width="9.140625" style="17"/>
    <col min="12790" max="12790" width="13" style="17" customWidth="1"/>
    <col min="12791" max="12791" width="29.28515625" style="17" customWidth="1"/>
    <col min="12792" max="12794" width="9.140625" style="17"/>
    <col min="12795" max="12795" width="14.7109375" style="17" customWidth="1"/>
    <col min="12796" max="12796" width="13.42578125" style="17" customWidth="1"/>
    <col min="12797" max="12797" width="12.7109375" style="17" customWidth="1"/>
    <col min="12798" max="12798" width="14.140625" style="17" customWidth="1"/>
    <col min="12799" max="12799" width="9.140625" style="17"/>
    <col min="12800" max="12801" width="10.140625" style="17" bestFit="1" customWidth="1"/>
    <col min="12802" max="12803" width="9.28515625" style="17" bestFit="1" customWidth="1"/>
    <col min="12804" max="12810" width="10.140625" style="17" bestFit="1" customWidth="1"/>
    <col min="12811" max="12811" width="9.28515625" style="17" bestFit="1" customWidth="1"/>
    <col min="12812" max="12813" width="10.140625" style="17" bestFit="1" customWidth="1"/>
    <col min="12814" max="12816" width="9.28515625" style="17" bestFit="1" customWidth="1"/>
    <col min="12817" max="12819" width="10.140625" style="17" bestFit="1" customWidth="1"/>
    <col min="12820" max="12820" width="14.140625" style="17" customWidth="1"/>
    <col min="12821" max="13042" width="9.140625" style="17"/>
    <col min="13043" max="13043" width="23.140625" style="17" customWidth="1"/>
    <col min="13044" max="13045" width="9.140625" style="17"/>
    <col min="13046" max="13046" width="13" style="17" customWidth="1"/>
    <col min="13047" max="13047" width="29.28515625" style="17" customWidth="1"/>
    <col min="13048" max="13050" width="9.140625" style="17"/>
    <col min="13051" max="13051" width="14.7109375" style="17" customWidth="1"/>
    <col min="13052" max="13052" width="13.42578125" style="17" customWidth="1"/>
    <col min="13053" max="13053" width="12.7109375" style="17" customWidth="1"/>
    <col min="13054" max="13054" width="14.140625" style="17" customWidth="1"/>
    <col min="13055" max="13055" width="9.140625" style="17"/>
    <col min="13056" max="13057" width="10.140625" style="17" bestFit="1" customWidth="1"/>
    <col min="13058" max="13059" width="9.28515625" style="17" bestFit="1" customWidth="1"/>
    <col min="13060" max="13066" width="10.140625" style="17" bestFit="1" customWidth="1"/>
    <col min="13067" max="13067" width="9.28515625" style="17" bestFit="1" customWidth="1"/>
    <col min="13068" max="13069" width="10.140625" style="17" bestFit="1" customWidth="1"/>
    <col min="13070" max="13072" width="9.28515625" style="17" bestFit="1" customWidth="1"/>
    <col min="13073" max="13075" width="10.140625" style="17" bestFit="1" customWidth="1"/>
    <col min="13076" max="13076" width="14.140625" style="17" customWidth="1"/>
    <col min="13077" max="13298" width="9.140625" style="17"/>
    <col min="13299" max="13299" width="23.140625" style="17" customWidth="1"/>
    <col min="13300" max="13301" width="9.140625" style="17"/>
    <col min="13302" max="13302" width="13" style="17" customWidth="1"/>
    <col min="13303" max="13303" width="29.28515625" style="17" customWidth="1"/>
    <col min="13304" max="13306" width="9.140625" style="17"/>
    <col min="13307" max="13307" width="14.7109375" style="17" customWidth="1"/>
    <col min="13308" max="13308" width="13.42578125" style="17" customWidth="1"/>
    <col min="13309" max="13309" width="12.7109375" style="17" customWidth="1"/>
    <col min="13310" max="13310" width="14.140625" style="17" customWidth="1"/>
    <col min="13311" max="13311" width="9.140625" style="17"/>
    <col min="13312" max="13313" width="10.140625" style="17" bestFit="1" customWidth="1"/>
    <col min="13314" max="13315" width="9.28515625" style="17" bestFit="1" customWidth="1"/>
    <col min="13316" max="13322" width="10.140625" style="17" bestFit="1" customWidth="1"/>
    <col min="13323" max="13323" width="9.28515625" style="17" bestFit="1" customWidth="1"/>
    <col min="13324" max="13325" width="10.140625" style="17" bestFit="1" customWidth="1"/>
    <col min="13326" max="13328" width="9.28515625" style="17" bestFit="1" customWidth="1"/>
    <col min="13329" max="13331" width="10.140625" style="17" bestFit="1" customWidth="1"/>
    <col min="13332" max="13332" width="14.140625" style="17" customWidth="1"/>
    <col min="13333" max="13554" width="9.140625" style="17"/>
    <col min="13555" max="13555" width="23.140625" style="17" customWidth="1"/>
    <col min="13556" max="13557" width="9.140625" style="17"/>
    <col min="13558" max="13558" width="13" style="17" customWidth="1"/>
    <col min="13559" max="13559" width="29.28515625" style="17" customWidth="1"/>
    <col min="13560" max="13562" width="9.140625" style="17"/>
    <col min="13563" max="13563" width="14.7109375" style="17" customWidth="1"/>
    <col min="13564" max="13564" width="13.42578125" style="17" customWidth="1"/>
    <col min="13565" max="13565" width="12.7109375" style="17" customWidth="1"/>
    <col min="13566" max="13566" width="14.140625" style="17" customWidth="1"/>
    <col min="13567" max="13567" width="9.140625" style="17"/>
    <col min="13568" max="13569" width="10.140625" style="17" bestFit="1" customWidth="1"/>
    <col min="13570" max="13571" width="9.28515625" style="17" bestFit="1" customWidth="1"/>
    <col min="13572" max="13578" width="10.140625" style="17" bestFit="1" customWidth="1"/>
    <col min="13579" max="13579" width="9.28515625" style="17" bestFit="1" customWidth="1"/>
    <col min="13580" max="13581" width="10.140625" style="17" bestFit="1" customWidth="1"/>
    <col min="13582" max="13584" width="9.28515625" style="17" bestFit="1" customWidth="1"/>
    <col min="13585" max="13587" width="10.140625" style="17" bestFit="1" customWidth="1"/>
    <col min="13588" max="13588" width="14.140625" style="17" customWidth="1"/>
    <col min="13589" max="13810" width="9.140625" style="17"/>
    <col min="13811" max="13811" width="23.140625" style="17" customWidth="1"/>
    <col min="13812" max="13813" width="9.140625" style="17"/>
    <col min="13814" max="13814" width="13" style="17" customWidth="1"/>
    <col min="13815" max="13815" width="29.28515625" style="17" customWidth="1"/>
    <col min="13816" max="13818" width="9.140625" style="17"/>
    <col min="13819" max="13819" width="14.7109375" style="17" customWidth="1"/>
    <col min="13820" max="13820" width="13.42578125" style="17" customWidth="1"/>
    <col min="13821" max="13821" width="12.7109375" style="17" customWidth="1"/>
    <col min="13822" max="13822" width="14.140625" style="17" customWidth="1"/>
    <col min="13823" max="13823" width="9.140625" style="17"/>
    <col min="13824" max="13825" width="10.140625" style="17" bestFit="1" customWidth="1"/>
    <col min="13826" max="13827" width="9.28515625" style="17" bestFit="1" customWidth="1"/>
    <col min="13828" max="13834" width="10.140625" style="17" bestFit="1" customWidth="1"/>
    <col min="13835" max="13835" width="9.28515625" style="17" bestFit="1" customWidth="1"/>
    <col min="13836" max="13837" width="10.140625" style="17" bestFit="1" customWidth="1"/>
    <col min="13838" max="13840" width="9.28515625" style="17" bestFit="1" customWidth="1"/>
    <col min="13841" max="13843" width="10.140625" style="17" bestFit="1" customWidth="1"/>
    <col min="13844" max="13844" width="14.140625" style="17" customWidth="1"/>
    <col min="13845" max="14066" width="9.140625" style="17"/>
    <col min="14067" max="14067" width="23.140625" style="17" customWidth="1"/>
    <col min="14068" max="14069" width="9.140625" style="17"/>
    <col min="14070" max="14070" width="13" style="17" customWidth="1"/>
    <col min="14071" max="14071" width="29.28515625" style="17" customWidth="1"/>
    <col min="14072" max="14074" width="9.140625" style="17"/>
    <col min="14075" max="14075" width="14.7109375" style="17" customWidth="1"/>
    <col min="14076" max="14076" width="13.42578125" style="17" customWidth="1"/>
    <col min="14077" max="14077" width="12.7109375" style="17" customWidth="1"/>
    <col min="14078" max="14078" width="14.140625" style="17" customWidth="1"/>
    <col min="14079" max="14079" width="9.140625" style="17"/>
    <col min="14080" max="14081" width="10.140625" style="17" bestFit="1" customWidth="1"/>
    <col min="14082" max="14083" width="9.28515625" style="17" bestFit="1" customWidth="1"/>
    <col min="14084" max="14090" width="10.140625" style="17" bestFit="1" customWidth="1"/>
    <col min="14091" max="14091" width="9.28515625" style="17" bestFit="1" customWidth="1"/>
    <col min="14092" max="14093" width="10.140625" style="17" bestFit="1" customWidth="1"/>
    <col min="14094" max="14096" width="9.28515625" style="17" bestFit="1" customWidth="1"/>
    <col min="14097" max="14099" width="10.140625" style="17" bestFit="1" customWidth="1"/>
    <col min="14100" max="14100" width="14.140625" style="17" customWidth="1"/>
    <col min="14101" max="14322" width="9.140625" style="17"/>
    <col min="14323" max="14323" width="23.140625" style="17" customWidth="1"/>
    <col min="14324" max="14325" width="9.140625" style="17"/>
    <col min="14326" max="14326" width="13" style="17" customWidth="1"/>
    <col min="14327" max="14327" width="29.28515625" style="17" customWidth="1"/>
    <col min="14328" max="14330" width="9.140625" style="17"/>
    <col min="14331" max="14331" width="14.7109375" style="17" customWidth="1"/>
    <col min="14332" max="14332" width="13.42578125" style="17" customWidth="1"/>
    <col min="14333" max="14333" width="12.7109375" style="17" customWidth="1"/>
    <col min="14334" max="14334" width="14.140625" style="17" customWidth="1"/>
    <col min="14335" max="14335" width="9.140625" style="17"/>
    <col min="14336" max="14337" width="10.140625" style="17" bestFit="1" customWidth="1"/>
    <col min="14338" max="14339" width="9.28515625" style="17" bestFit="1" customWidth="1"/>
    <col min="14340" max="14346" width="10.140625" style="17" bestFit="1" customWidth="1"/>
    <col min="14347" max="14347" width="9.28515625" style="17" bestFit="1" customWidth="1"/>
    <col min="14348" max="14349" width="10.140625" style="17" bestFit="1" customWidth="1"/>
    <col min="14350" max="14352" width="9.28515625" style="17" bestFit="1" customWidth="1"/>
    <col min="14353" max="14355" width="10.140625" style="17" bestFit="1" customWidth="1"/>
    <col min="14356" max="14356" width="14.140625" style="17" customWidth="1"/>
    <col min="14357" max="14578" width="9.140625" style="17"/>
    <col min="14579" max="14579" width="23.140625" style="17" customWidth="1"/>
    <col min="14580" max="14581" width="9.140625" style="17"/>
    <col min="14582" max="14582" width="13" style="17" customWidth="1"/>
    <col min="14583" max="14583" width="29.28515625" style="17" customWidth="1"/>
    <col min="14584" max="14586" width="9.140625" style="17"/>
    <col min="14587" max="14587" width="14.7109375" style="17" customWidth="1"/>
    <col min="14588" max="14588" width="13.42578125" style="17" customWidth="1"/>
    <col min="14589" max="14589" width="12.7109375" style="17" customWidth="1"/>
    <col min="14590" max="14590" width="14.140625" style="17" customWidth="1"/>
    <col min="14591" max="14591" width="9.140625" style="17"/>
    <col min="14592" max="14593" width="10.140625" style="17" bestFit="1" customWidth="1"/>
    <col min="14594" max="14595" width="9.28515625" style="17" bestFit="1" customWidth="1"/>
    <col min="14596" max="14602" width="10.140625" style="17" bestFit="1" customWidth="1"/>
    <col min="14603" max="14603" width="9.28515625" style="17" bestFit="1" customWidth="1"/>
    <col min="14604" max="14605" width="10.140625" style="17" bestFit="1" customWidth="1"/>
    <col min="14606" max="14608" width="9.28515625" style="17" bestFit="1" customWidth="1"/>
    <col min="14609" max="14611" width="10.140625" style="17" bestFit="1" customWidth="1"/>
    <col min="14612" max="14612" width="14.140625" style="17" customWidth="1"/>
    <col min="14613" max="14834" width="9.140625" style="17"/>
    <col min="14835" max="14835" width="23.140625" style="17" customWidth="1"/>
    <col min="14836" max="14837" width="9.140625" style="17"/>
    <col min="14838" max="14838" width="13" style="17" customWidth="1"/>
    <col min="14839" max="14839" width="29.28515625" style="17" customWidth="1"/>
    <col min="14840" max="14842" width="9.140625" style="17"/>
    <col min="14843" max="14843" width="14.7109375" style="17" customWidth="1"/>
    <col min="14844" max="14844" width="13.42578125" style="17" customWidth="1"/>
    <col min="14845" max="14845" width="12.7109375" style="17" customWidth="1"/>
    <col min="14846" max="14846" width="14.140625" style="17" customWidth="1"/>
    <col min="14847" max="14847" width="9.140625" style="17"/>
    <col min="14848" max="14849" width="10.140625" style="17" bestFit="1" customWidth="1"/>
    <col min="14850" max="14851" width="9.28515625" style="17" bestFit="1" customWidth="1"/>
    <col min="14852" max="14858" width="10.140625" style="17" bestFit="1" customWidth="1"/>
    <col min="14859" max="14859" width="9.28515625" style="17" bestFit="1" customWidth="1"/>
    <col min="14860" max="14861" width="10.140625" style="17" bestFit="1" customWidth="1"/>
    <col min="14862" max="14864" width="9.28515625" style="17" bestFit="1" customWidth="1"/>
    <col min="14865" max="14867" width="10.140625" style="17" bestFit="1" customWidth="1"/>
    <col min="14868" max="14868" width="14.140625" style="17" customWidth="1"/>
    <col min="14869" max="15090" width="9.140625" style="17"/>
    <col min="15091" max="15091" width="23.140625" style="17" customWidth="1"/>
    <col min="15092" max="15093" width="9.140625" style="17"/>
    <col min="15094" max="15094" width="13" style="17" customWidth="1"/>
    <col min="15095" max="15095" width="29.28515625" style="17" customWidth="1"/>
    <col min="15096" max="15098" width="9.140625" style="17"/>
    <col min="15099" max="15099" width="14.7109375" style="17" customWidth="1"/>
    <col min="15100" max="15100" width="13.42578125" style="17" customWidth="1"/>
    <col min="15101" max="15101" width="12.7109375" style="17" customWidth="1"/>
    <col min="15102" max="15102" width="14.140625" style="17" customWidth="1"/>
    <col min="15103" max="15103" width="9.140625" style="17"/>
    <col min="15104" max="15105" width="10.140625" style="17" bestFit="1" customWidth="1"/>
    <col min="15106" max="15107" width="9.28515625" style="17" bestFit="1" customWidth="1"/>
    <col min="15108" max="15114" width="10.140625" style="17" bestFit="1" customWidth="1"/>
    <col min="15115" max="15115" width="9.28515625" style="17" bestFit="1" customWidth="1"/>
    <col min="15116" max="15117" width="10.140625" style="17" bestFit="1" customWidth="1"/>
    <col min="15118" max="15120" width="9.28515625" style="17" bestFit="1" customWidth="1"/>
    <col min="15121" max="15123" width="10.140625" style="17" bestFit="1" customWidth="1"/>
    <col min="15124" max="15124" width="14.140625" style="17" customWidth="1"/>
    <col min="15125" max="15346" width="9.140625" style="17"/>
    <col min="15347" max="15347" width="23.140625" style="17" customWidth="1"/>
    <col min="15348" max="15349" width="9.140625" style="17"/>
    <col min="15350" max="15350" width="13" style="17" customWidth="1"/>
    <col min="15351" max="15351" width="29.28515625" style="17" customWidth="1"/>
    <col min="15352" max="15354" width="9.140625" style="17"/>
    <col min="15355" max="15355" width="14.7109375" style="17" customWidth="1"/>
    <col min="15356" max="15356" width="13.42578125" style="17" customWidth="1"/>
    <col min="15357" max="15357" width="12.7109375" style="17" customWidth="1"/>
    <col min="15358" max="15358" width="14.140625" style="17" customWidth="1"/>
    <col min="15359" max="15359" width="9.140625" style="17"/>
    <col min="15360" max="15361" width="10.140625" style="17" bestFit="1" customWidth="1"/>
    <col min="15362" max="15363" width="9.28515625" style="17" bestFit="1" customWidth="1"/>
    <col min="15364" max="15370" width="10.140625" style="17" bestFit="1" customWidth="1"/>
    <col min="15371" max="15371" width="9.28515625" style="17" bestFit="1" customWidth="1"/>
    <col min="15372" max="15373" width="10.140625" style="17" bestFit="1" customWidth="1"/>
    <col min="15374" max="15376" width="9.28515625" style="17" bestFit="1" customWidth="1"/>
    <col min="15377" max="15379" width="10.140625" style="17" bestFit="1" customWidth="1"/>
    <col min="15380" max="15380" width="14.140625" style="17" customWidth="1"/>
    <col min="15381" max="15602" width="9.140625" style="17"/>
    <col min="15603" max="15603" width="23.140625" style="17" customWidth="1"/>
    <col min="15604" max="15605" width="9.140625" style="17"/>
    <col min="15606" max="15606" width="13" style="17" customWidth="1"/>
    <col min="15607" max="15607" width="29.28515625" style="17" customWidth="1"/>
    <col min="15608" max="15610" width="9.140625" style="17"/>
    <col min="15611" max="15611" width="14.7109375" style="17" customWidth="1"/>
    <col min="15612" max="15612" width="13.42578125" style="17" customWidth="1"/>
    <col min="15613" max="15613" width="12.7109375" style="17" customWidth="1"/>
    <col min="15614" max="15614" width="14.140625" style="17" customWidth="1"/>
    <col min="15615" max="15615" width="9.140625" style="17"/>
    <col min="15616" max="15617" width="10.140625" style="17" bestFit="1" customWidth="1"/>
    <col min="15618" max="15619" width="9.28515625" style="17" bestFit="1" customWidth="1"/>
    <col min="15620" max="15626" width="10.140625" style="17" bestFit="1" customWidth="1"/>
    <col min="15627" max="15627" width="9.28515625" style="17" bestFit="1" customWidth="1"/>
    <col min="15628" max="15629" width="10.140625" style="17" bestFit="1" customWidth="1"/>
    <col min="15630" max="15632" width="9.28515625" style="17" bestFit="1" customWidth="1"/>
    <col min="15633" max="15635" width="10.140625" style="17" bestFit="1" customWidth="1"/>
    <col min="15636" max="15636" width="14.140625" style="17" customWidth="1"/>
    <col min="15637" max="15858" width="9.140625" style="17"/>
    <col min="15859" max="15859" width="23.140625" style="17" customWidth="1"/>
    <col min="15860" max="15861" width="9.140625" style="17"/>
    <col min="15862" max="15862" width="13" style="17" customWidth="1"/>
    <col min="15863" max="15863" width="29.28515625" style="17" customWidth="1"/>
    <col min="15864" max="15866" width="9.140625" style="17"/>
    <col min="15867" max="15867" width="14.7109375" style="17" customWidth="1"/>
    <col min="15868" max="15868" width="13.42578125" style="17" customWidth="1"/>
    <col min="15869" max="15869" width="12.7109375" style="17" customWidth="1"/>
    <col min="15870" max="15870" width="14.140625" style="17" customWidth="1"/>
    <col min="15871" max="15871" width="9.140625" style="17"/>
    <col min="15872" max="15873" width="10.140625" style="17" bestFit="1" customWidth="1"/>
    <col min="15874" max="15875" width="9.28515625" style="17" bestFit="1" customWidth="1"/>
    <col min="15876" max="15882" width="10.140625" style="17" bestFit="1" customWidth="1"/>
    <col min="15883" max="15883" width="9.28515625" style="17" bestFit="1" customWidth="1"/>
    <col min="15884" max="15885" width="10.140625" style="17" bestFit="1" customWidth="1"/>
    <col min="15886" max="15888" width="9.28515625" style="17" bestFit="1" customWidth="1"/>
    <col min="15889" max="15891" width="10.140625" style="17" bestFit="1" customWidth="1"/>
    <col min="15892" max="15892" width="14.140625" style="17" customWidth="1"/>
    <col min="15893" max="16114" width="9.140625" style="17"/>
    <col min="16115" max="16115" width="23.140625" style="17" customWidth="1"/>
    <col min="16116" max="16117" width="9.140625" style="17"/>
    <col min="16118" max="16118" width="13" style="17" customWidth="1"/>
    <col min="16119" max="16119" width="29.28515625" style="17" customWidth="1"/>
    <col min="16120" max="16122" width="9.140625" style="17"/>
    <col min="16123" max="16123" width="14.7109375" style="17" customWidth="1"/>
    <col min="16124" max="16124" width="13.42578125" style="17" customWidth="1"/>
    <col min="16125" max="16125" width="12.7109375" style="17" customWidth="1"/>
    <col min="16126" max="16126" width="14.140625" style="17" customWidth="1"/>
    <col min="16127" max="16127" width="9.140625" style="17"/>
    <col min="16128" max="16129" width="10.140625" style="17" bestFit="1" customWidth="1"/>
    <col min="16130" max="16131" width="9.28515625" style="17" bestFit="1" customWidth="1"/>
    <col min="16132" max="16138" width="10.140625" style="17" bestFit="1" customWidth="1"/>
    <col min="16139" max="16139" width="9.28515625" style="17" bestFit="1" customWidth="1"/>
    <col min="16140" max="16141" width="10.140625" style="17" bestFit="1" customWidth="1"/>
    <col min="16142" max="16144" width="9.28515625" style="17" bestFit="1" customWidth="1"/>
    <col min="16145" max="16147" width="10.140625" style="17" bestFit="1" customWidth="1"/>
    <col min="16148" max="16148" width="14.140625" style="17" customWidth="1"/>
    <col min="16149" max="16384" width="9.140625" style="17"/>
  </cols>
  <sheetData>
    <row r="1" spans="1:25" s="361" customFormat="1" ht="49.9" customHeight="1" thickTop="1" thickBot="1" x14ac:dyDescent="0.3">
      <c r="A1" s="440" t="s">
        <v>415</v>
      </c>
      <c r="B1" s="291" t="s">
        <v>390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347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300" t="s">
        <v>123</v>
      </c>
      <c r="W1" s="76" t="s">
        <v>324</v>
      </c>
      <c r="X1" s="76" t="s">
        <v>324</v>
      </c>
      <c r="Y1" s="326" t="s">
        <v>324</v>
      </c>
    </row>
    <row r="2" spans="1:25" s="349" customFormat="1" ht="15" customHeight="1" thickTop="1" x14ac:dyDescent="0.25">
      <c r="A2" s="31" t="s">
        <v>330</v>
      </c>
      <c r="B2" s="136"/>
      <c r="C2" s="369"/>
      <c r="D2" s="369"/>
      <c r="E2" s="369"/>
      <c r="F2" s="369"/>
      <c r="G2" s="369"/>
      <c r="H2" s="136"/>
      <c r="I2" s="136"/>
      <c r="J2" s="136"/>
      <c r="K2" s="150"/>
      <c r="L2" s="150"/>
      <c r="M2" s="150"/>
      <c r="N2" s="150"/>
      <c r="O2" s="150"/>
      <c r="P2" s="150"/>
      <c r="Q2" s="150"/>
      <c r="R2" s="150"/>
      <c r="S2" s="150"/>
      <c r="T2" s="73"/>
      <c r="U2" s="73"/>
      <c r="W2" s="73"/>
      <c r="X2" s="73"/>
      <c r="Y2" s="359"/>
    </row>
    <row r="3" spans="1:25" s="16" customFormat="1" ht="15" customHeight="1" x14ac:dyDescent="0.2">
      <c r="A3" s="21" t="s">
        <v>135</v>
      </c>
      <c r="B3" s="77"/>
      <c r="C3" s="15"/>
      <c r="D3" s="15"/>
      <c r="E3" s="77"/>
      <c r="F3" s="77"/>
      <c r="G3" s="405" t="s">
        <v>388</v>
      </c>
      <c r="H3" s="151"/>
      <c r="I3" s="151"/>
      <c r="J3" s="15"/>
      <c r="K3" s="151"/>
      <c r="L3" s="151"/>
      <c r="M3" s="151"/>
      <c r="N3" s="151">
        <v>-1000000</v>
      </c>
      <c r="O3" s="151"/>
      <c r="P3" s="151"/>
      <c r="Q3" s="151"/>
      <c r="R3" s="151"/>
      <c r="S3" s="151"/>
      <c r="T3" s="151"/>
      <c r="U3" s="151"/>
      <c r="V3" s="596"/>
      <c r="W3" s="151"/>
      <c r="X3" s="151"/>
      <c r="Y3" s="597"/>
    </row>
    <row r="4" spans="1:25" ht="15" customHeight="1" thickBot="1" x14ac:dyDescent="0.3">
      <c r="A4" s="135"/>
      <c r="B4" s="323"/>
      <c r="C4" s="39"/>
      <c r="D4" s="39"/>
      <c r="E4" s="323"/>
      <c r="F4" s="323"/>
      <c r="G4" s="323"/>
      <c r="H4" s="40"/>
      <c r="I4" s="40"/>
      <c r="J4" s="39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356"/>
      <c r="W4" s="40"/>
      <c r="X4" s="40"/>
      <c r="Y4" s="304"/>
    </row>
    <row r="5" spans="1:25" ht="19.899999999999999" customHeight="1" thickTop="1" thickBot="1" x14ac:dyDescent="0.3">
      <c r="A5" s="599" t="s">
        <v>340</v>
      </c>
      <c r="B5" s="530"/>
      <c r="C5" s="519"/>
      <c r="D5" s="519"/>
      <c r="E5" s="530"/>
      <c r="F5" s="530"/>
      <c r="G5" s="530"/>
      <c r="H5" s="600"/>
      <c r="I5" s="600">
        <f>SUM(I2:I4)</f>
        <v>0</v>
      </c>
      <c r="J5" s="600">
        <f t="shared" ref="J5:W5" si="0">SUM(J2:J4)</f>
        <v>0</v>
      </c>
      <c r="K5" s="600">
        <f t="shared" si="0"/>
        <v>0</v>
      </c>
      <c r="L5" s="600">
        <f t="shared" si="0"/>
        <v>0</v>
      </c>
      <c r="M5" s="600">
        <f t="shared" si="0"/>
        <v>0</v>
      </c>
      <c r="N5" s="600">
        <f t="shared" si="0"/>
        <v>-1000000</v>
      </c>
      <c r="O5" s="600">
        <f t="shared" si="0"/>
        <v>0</v>
      </c>
      <c r="P5" s="600">
        <f t="shared" si="0"/>
        <v>0</v>
      </c>
      <c r="Q5" s="600">
        <f t="shared" si="0"/>
        <v>0</v>
      </c>
      <c r="R5" s="600">
        <f t="shared" si="0"/>
        <v>0</v>
      </c>
      <c r="S5" s="600">
        <f t="shared" si="0"/>
        <v>0</v>
      </c>
      <c r="T5" s="600">
        <f t="shared" si="0"/>
        <v>0</v>
      </c>
      <c r="U5" s="600">
        <f t="shared" si="0"/>
        <v>0</v>
      </c>
      <c r="V5" s="601">
        <f t="shared" si="0"/>
        <v>0</v>
      </c>
      <c r="W5" s="600">
        <f t="shared" si="0"/>
        <v>0</v>
      </c>
      <c r="X5" s="600">
        <f t="shared" ref="X5" si="1">SUM(X2:X4)</f>
        <v>0</v>
      </c>
      <c r="Y5" s="602">
        <f t="shared" ref="Y5" si="2">SUM(Y2:Y4)</f>
        <v>0</v>
      </c>
    </row>
    <row r="6" spans="1:25" ht="15" customHeight="1" thickTop="1" x14ac:dyDescent="0.25">
      <c r="A6" s="239"/>
      <c r="B6" s="362"/>
      <c r="C6" s="47"/>
      <c r="D6" s="47"/>
      <c r="E6" s="362"/>
      <c r="F6" s="362"/>
      <c r="G6" s="362"/>
      <c r="H6" s="69"/>
      <c r="I6" s="69"/>
      <c r="J6" s="47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19"/>
      <c r="W6" s="69"/>
      <c r="X6" s="69"/>
      <c r="Y6" s="305"/>
    </row>
    <row r="7" spans="1:25" ht="15" customHeight="1" x14ac:dyDescent="0.25">
      <c r="A7" s="122" t="s">
        <v>331</v>
      </c>
      <c r="B7" s="80"/>
      <c r="C7" s="13"/>
      <c r="D7" s="13"/>
      <c r="E7" s="80"/>
      <c r="F7" s="80"/>
      <c r="G7" s="80"/>
      <c r="H7" s="10"/>
      <c r="I7" s="10"/>
      <c r="J7" s="1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55"/>
      <c r="W7" s="10"/>
      <c r="X7" s="10"/>
      <c r="Y7" s="303"/>
    </row>
    <row r="8" spans="1:25" ht="15" customHeight="1" x14ac:dyDescent="0.25">
      <c r="A8" s="21" t="s">
        <v>424</v>
      </c>
      <c r="B8" s="80"/>
      <c r="C8" s="13"/>
      <c r="D8" s="13"/>
      <c r="E8" s="80"/>
      <c r="F8" s="80"/>
      <c r="G8" s="80"/>
      <c r="H8" s="10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55"/>
      <c r="W8" s="10"/>
      <c r="X8" s="10"/>
      <c r="Y8" s="303"/>
    </row>
    <row r="9" spans="1:25" ht="15" customHeight="1" x14ac:dyDescent="0.25">
      <c r="A9" s="21" t="s">
        <v>426</v>
      </c>
      <c r="B9" s="80"/>
      <c r="C9" s="13"/>
      <c r="D9" s="13"/>
      <c r="E9" s="80"/>
      <c r="F9" s="80"/>
      <c r="G9" s="80"/>
      <c r="H9" s="10"/>
      <c r="I9" s="10"/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55"/>
      <c r="W9" s="10"/>
      <c r="X9" s="10"/>
      <c r="Y9" s="303"/>
    </row>
    <row r="10" spans="1:25" ht="15" customHeight="1" x14ac:dyDescent="0.25">
      <c r="A10" s="21" t="s">
        <v>454</v>
      </c>
      <c r="B10" s="80"/>
      <c r="C10" s="13"/>
      <c r="D10" s="13"/>
      <c r="E10" s="80"/>
      <c r="F10" s="80"/>
      <c r="G10" s="80"/>
      <c r="H10" s="10"/>
      <c r="I10" s="10"/>
      <c r="J10" s="13"/>
      <c r="K10" s="10"/>
      <c r="L10" s="10"/>
      <c r="M10" s="10"/>
      <c r="N10" s="654">
        <v>200000</v>
      </c>
      <c r="O10" s="10"/>
      <c r="P10" s="10"/>
      <c r="Q10" s="10"/>
      <c r="R10" s="10"/>
      <c r="S10" s="10"/>
      <c r="T10" s="10"/>
      <c r="U10" s="10"/>
      <c r="V10" s="355"/>
      <c r="W10" s="10"/>
      <c r="X10" s="10"/>
      <c r="Y10" s="303"/>
    </row>
    <row r="11" spans="1:25" s="16" customFormat="1" ht="15" customHeight="1" x14ac:dyDescent="0.2">
      <c r="A11" s="21" t="s">
        <v>239</v>
      </c>
      <c r="B11" s="77"/>
      <c r="C11" s="15"/>
      <c r="D11" s="15"/>
      <c r="E11" s="77"/>
      <c r="F11" s="77"/>
      <c r="G11" s="77"/>
      <c r="H11" s="151"/>
      <c r="I11" s="151"/>
      <c r="J11" s="15">
        <v>110000</v>
      </c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596"/>
      <c r="W11" s="151"/>
      <c r="X11" s="151"/>
      <c r="Y11" s="597"/>
    </row>
    <row r="12" spans="1:25" s="16" customFormat="1" ht="15" customHeight="1" x14ac:dyDescent="0.2">
      <c r="A12" s="21" t="s">
        <v>453</v>
      </c>
      <c r="B12" s="77"/>
      <c r="C12" s="15"/>
      <c r="D12" s="15"/>
      <c r="E12" s="77"/>
      <c r="F12" s="77"/>
      <c r="G12" s="77"/>
      <c r="H12" s="151"/>
      <c r="I12" s="151"/>
      <c r="J12" s="15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596"/>
      <c r="W12" s="151"/>
      <c r="X12" s="151"/>
      <c r="Y12" s="597"/>
    </row>
    <row r="13" spans="1:25" s="16" customFormat="1" ht="15" customHeight="1" thickBot="1" x14ac:dyDescent="0.25">
      <c r="A13" s="21" t="s">
        <v>137</v>
      </c>
      <c r="B13" s="77"/>
      <c r="C13" s="15"/>
      <c r="D13" s="15"/>
      <c r="E13" s="77"/>
      <c r="F13" s="77"/>
      <c r="G13" s="77"/>
      <c r="H13" s="15"/>
      <c r="I13" s="15">
        <v>0</v>
      </c>
      <c r="J13" s="655">
        <v>50000</v>
      </c>
      <c r="K13" s="655">
        <v>50000</v>
      </c>
      <c r="L13" s="655">
        <v>50000</v>
      </c>
      <c r="M13" s="655">
        <v>50000</v>
      </c>
      <c r="N13" s="655">
        <v>50000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61">
        <v>0</v>
      </c>
      <c r="W13" s="15">
        <v>0</v>
      </c>
      <c r="X13" s="15">
        <v>0</v>
      </c>
      <c r="Y13" s="598">
        <v>0</v>
      </c>
    </row>
    <row r="14" spans="1:25" ht="19.899999999999999" customHeight="1" thickTop="1" thickBot="1" x14ac:dyDescent="0.3">
      <c r="A14" s="603" t="s">
        <v>423</v>
      </c>
      <c r="B14" s="517"/>
      <c r="C14" s="519"/>
      <c r="D14" s="519"/>
      <c r="E14" s="530"/>
      <c r="F14" s="530"/>
      <c r="G14" s="530"/>
      <c r="H14" s="519"/>
      <c r="I14" s="519">
        <f>SUM(I11:I13)</f>
        <v>0</v>
      </c>
      <c r="J14" s="519">
        <f>SUM(J7:J13)</f>
        <v>160000</v>
      </c>
      <c r="K14" s="519">
        <f t="shared" ref="K14:Y14" si="3">SUM(K7:K13)</f>
        <v>50000</v>
      </c>
      <c r="L14" s="519">
        <f t="shared" si="3"/>
        <v>50000</v>
      </c>
      <c r="M14" s="519">
        <f t="shared" si="3"/>
        <v>50000</v>
      </c>
      <c r="N14" s="519">
        <f t="shared" si="3"/>
        <v>250000</v>
      </c>
      <c r="O14" s="519">
        <f t="shared" si="3"/>
        <v>0</v>
      </c>
      <c r="P14" s="519">
        <f t="shared" si="3"/>
        <v>0</v>
      </c>
      <c r="Q14" s="519">
        <f t="shared" si="3"/>
        <v>0</v>
      </c>
      <c r="R14" s="519">
        <f t="shared" si="3"/>
        <v>0</v>
      </c>
      <c r="S14" s="519">
        <f t="shared" si="3"/>
        <v>0</v>
      </c>
      <c r="T14" s="519">
        <f t="shared" si="3"/>
        <v>0</v>
      </c>
      <c r="U14" s="519">
        <f t="shared" si="3"/>
        <v>0</v>
      </c>
      <c r="V14" s="519">
        <f t="shared" si="3"/>
        <v>0</v>
      </c>
      <c r="W14" s="519">
        <f t="shared" si="3"/>
        <v>0</v>
      </c>
      <c r="X14" s="519">
        <f t="shared" si="3"/>
        <v>0</v>
      </c>
      <c r="Y14" s="519">
        <f t="shared" si="3"/>
        <v>0</v>
      </c>
    </row>
    <row r="15" spans="1:25" ht="15" customHeight="1" thickTop="1" thickBot="1" x14ac:dyDescent="0.3">
      <c r="A15" s="239"/>
      <c r="B15" s="362"/>
      <c r="C15" s="47"/>
      <c r="D15" s="47"/>
      <c r="E15" s="362"/>
      <c r="F15" s="362"/>
      <c r="G15" s="362"/>
      <c r="H15" s="47"/>
      <c r="I15" s="69"/>
      <c r="J15" s="69"/>
      <c r="K15" s="47"/>
      <c r="L15" s="69"/>
      <c r="M15" s="69"/>
      <c r="N15" s="69"/>
      <c r="O15" s="69"/>
      <c r="P15" s="69"/>
      <c r="Q15" s="69"/>
      <c r="R15" s="69"/>
      <c r="S15" s="69"/>
      <c r="T15" s="47"/>
      <c r="U15" s="47"/>
      <c r="W15" s="47"/>
      <c r="X15" s="47"/>
      <c r="Y15" s="307"/>
    </row>
    <row r="16" spans="1:25" ht="19.899999999999999" customHeight="1" thickTop="1" thickBot="1" x14ac:dyDescent="0.3">
      <c r="A16" s="438" t="s">
        <v>336</v>
      </c>
      <c r="B16" s="157"/>
      <c r="C16" s="72"/>
      <c r="D16" s="71"/>
      <c r="E16" s="605"/>
      <c r="F16" s="605"/>
      <c r="G16" s="605"/>
      <c r="H16" s="72">
        <v>473926.35</v>
      </c>
      <c r="I16" s="72">
        <f>H16+I5+I14</f>
        <v>473926.35</v>
      </c>
      <c r="J16" s="72">
        <f t="shared" ref="J16:W16" si="4">I16+J5+J14</f>
        <v>633926.35</v>
      </c>
      <c r="K16" s="72">
        <f t="shared" si="4"/>
        <v>683926.35</v>
      </c>
      <c r="L16" s="72">
        <f t="shared" si="4"/>
        <v>733926.35</v>
      </c>
      <c r="M16" s="72">
        <f t="shared" si="4"/>
        <v>783926.35</v>
      </c>
      <c r="N16" s="72">
        <f t="shared" si="4"/>
        <v>33926.349999999977</v>
      </c>
      <c r="O16" s="72">
        <f t="shared" si="4"/>
        <v>33926.349999999977</v>
      </c>
      <c r="P16" s="72">
        <f t="shared" si="4"/>
        <v>33926.349999999977</v>
      </c>
      <c r="Q16" s="72">
        <f t="shared" si="4"/>
        <v>33926.349999999977</v>
      </c>
      <c r="R16" s="72">
        <f t="shared" si="4"/>
        <v>33926.349999999977</v>
      </c>
      <c r="S16" s="72">
        <f t="shared" si="4"/>
        <v>33926.349999999977</v>
      </c>
      <c r="T16" s="72">
        <f t="shared" si="4"/>
        <v>33926.349999999977</v>
      </c>
      <c r="U16" s="72">
        <f t="shared" si="4"/>
        <v>33926.349999999977</v>
      </c>
      <c r="V16" s="71">
        <f t="shared" si="4"/>
        <v>33926.349999999977</v>
      </c>
      <c r="W16" s="72">
        <f t="shared" si="4"/>
        <v>33926.349999999977</v>
      </c>
      <c r="X16" s="72">
        <f t="shared" ref="X16:Y16" si="5">W16+X5+X14</f>
        <v>33926.349999999977</v>
      </c>
      <c r="Y16" s="306">
        <f t="shared" si="5"/>
        <v>33926.349999999977</v>
      </c>
    </row>
    <row r="17" spans="1:25" ht="15" customHeight="1" thickTop="1" thickBot="1" x14ac:dyDescent="0.3">
      <c r="A17" s="363"/>
      <c r="B17" s="357"/>
      <c r="C17" s="130"/>
      <c r="D17" s="130"/>
      <c r="E17" s="357"/>
      <c r="F17" s="357"/>
      <c r="G17" s="357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358"/>
      <c r="W17" s="130"/>
      <c r="X17" s="130"/>
      <c r="Y17" s="360"/>
    </row>
    <row r="18" spans="1:25" ht="19.899999999999999" customHeight="1" thickTop="1" thickBot="1" x14ac:dyDescent="0.3">
      <c r="A18" s="374" t="s">
        <v>337</v>
      </c>
      <c r="B18" s="364"/>
      <c r="C18" s="365"/>
      <c r="D18" s="365"/>
      <c r="E18" s="366"/>
      <c r="F18" s="366"/>
      <c r="G18" s="366"/>
      <c r="H18" s="365"/>
      <c r="I18" s="365">
        <f>I13</f>
        <v>0</v>
      </c>
      <c r="J18" s="365">
        <f t="shared" ref="J18:W18" si="6">J13</f>
        <v>50000</v>
      </c>
      <c r="K18" s="365">
        <f t="shared" si="6"/>
        <v>50000</v>
      </c>
      <c r="L18" s="365">
        <f t="shared" si="6"/>
        <v>50000</v>
      </c>
      <c r="M18" s="365">
        <f t="shared" si="6"/>
        <v>50000</v>
      </c>
      <c r="N18" s="365">
        <f t="shared" si="6"/>
        <v>50000</v>
      </c>
      <c r="O18" s="365">
        <f t="shared" si="6"/>
        <v>0</v>
      </c>
      <c r="P18" s="365">
        <f t="shared" si="6"/>
        <v>0</v>
      </c>
      <c r="Q18" s="365">
        <f t="shared" si="6"/>
        <v>0</v>
      </c>
      <c r="R18" s="365">
        <f t="shared" si="6"/>
        <v>0</v>
      </c>
      <c r="S18" s="365">
        <f t="shared" si="6"/>
        <v>0</v>
      </c>
      <c r="T18" s="365">
        <f t="shared" si="6"/>
        <v>0</v>
      </c>
      <c r="U18" s="365">
        <f t="shared" si="6"/>
        <v>0</v>
      </c>
      <c r="V18" s="367">
        <f t="shared" si="6"/>
        <v>0</v>
      </c>
      <c r="W18" s="365">
        <f t="shared" si="6"/>
        <v>0</v>
      </c>
      <c r="X18" s="365">
        <f t="shared" ref="X18:Y18" si="7">X13</f>
        <v>0</v>
      </c>
      <c r="Y18" s="368">
        <f t="shared" si="7"/>
        <v>0</v>
      </c>
    </row>
    <row r="19" spans="1:25" ht="15" customHeight="1" thickTop="1" x14ac:dyDescent="0.25">
      <c r="A19" s="349"/>
      <c r="B19" s="361"/>
    </row>
    <row r="20" spans="1:25" ht="15" customHeight="1" x14ac:dyDescent="0.25">
      <c r="A20" s="349"/>
      <c r="B20" s="361"/>
    </row>
    <row r="21" spans="1:25" ht="15" customHeight="1" x14ac:dyDescent="0.25">
      <c r="A21" s="349"/>
      <c r="B21" s="361"/>
    </row>
    <row r="22" spans="1:25" ht="15" customHeight="1" x14ac:dyDescent="0.25">
      <c r="A22" s="349"/>
      <c r="B22" s="361"/>
    </row>
    <row r="23" spans="1:25" ht="15" customHeight="1" x14ac:dyDescent="0.25">
      <c r="A23" s="349"/>
      <c r="B23" s="361"/>
    </row>
    <row r="24" spans="1:25" ht="15" customHeight="1" x14ac:dyDescent="0.25">
      <c r="A24" s="349"/>
      <c r="B24" s="361"/>
    </row>
    <row r="25" spans="1:25" ht="15" customHeight="1" x14ac:dyDescent="0.25">
      <c r="A25" s="349"/>
      <c r="B25" s="361"/>
    </row>
    <row r="26" spans="1:25" ht="15" customHeight="1" x14ac:dyDescent="0.25">
      <c r="A26" s="349"/>
      <c r="B26" s="361"/>
    </row>
    <row r="27" spans="1:25" ht="15" customHeight="1" x14ac:dyDescent="0.25">
      <c r="A27" s="349"/>
      <c r="B27" s="361"/>
    </row>
  </sheetData>
  <printOptions horizontalCentered="1"/>
  <pageMargins left="0" right="0" top="0" bottom="0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84C7-3AF0-424E-8E46-9FFC577F91D8}">
  <sheetPr>
    <pageSetUpPr fitToPage="1"/>
  </sheetPr>
  <dimension ref="A1:Y24"/>
  <sheetViews>
    <sheetView zoomScale="85" zoomScaleNormal="85" workbookViewId="0">
      <pane xSplit="1" ySplit="1" topLeftCell="D2" activePane="bottomRight" state="frozen"/>
      <selection activeCell="A7" sqref="A7"/>
      <selection pane="topRight" activeCell="A7" sqref="A7"/>
      <selection pane="bottomLeft" activeCell="A7" sqref="A7"/>
      <selection pane="bottomRight" sqref="A1:XFD1048576"/>
    </sheetView>
  </sheetViews>
  <sheetFormatPr defaultRowHeight="42.6" customHeight="1" x14ac:dyDescent="0.25"/>
  <cols>
    <col min="1" max="1" width="47" style="16" customWidth="1"/>
    <col min="2" max="2" width="10.7109375" style="83" customWidth="1"/>
    <col min="3" max="3" width="11.42578125" style="16" customWidth="1"/>
    <col min="4" max="4" width="13.7109375" style="16" customWidth="1"/>
    <col min="5" max="7" width="15.7109375" style="83" customWidth="1"/>
    <col min="8" max="8" width="14.7109375" style="83" customWidth="1"/>
    <col min="9" max="9" width="13.85546875" style="16" customWidth="1"/>
    <col min="10" max="10" width="14.42578125" style="16" customWidth="1"/>
    <col min="11" max="11" width="14.5703125" style="16" customWidth="1"/>
    <col min="12" max="12" width="13.85546875" style="16" customWidth="1"/>
    <col min="13" max="13" width="12.140625" style="16" bestFit="1" customWidth="1"/>
    <col min="14" max="14" width="15.5703125" style="16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2" width="9.140625" style="16"/>
    <col min="243" max="243" width="23.140625" style="16" customWidth="1"/>
    <col min="244" max="245" width="9.140625" style="16"/>
    <col min="246" max="246" width="13" style="16" customWidth="1"/>
    <col min="247" max="247" width="29.28515625" style="16" customWidth="1"/>
    <col min="248" max="250" width="9.140625" style="16"/>
    <col min="251" max="251" width="14.7109375" style="16" customWidth="1"/>
    <col min="252" max="252" width="13.42578125" style="16" customWidth="1"/>
    <col min="253" max="253" width="12.7109375" style="16" customWidth="1"/>
    <col min="254" max="254" width="14.140625" style="16" customWidth="1"/>
    <col min="255" max="255" width="9.140625" style="16"/>
    <col min="256" max="257" width="10.140625" style="16" bestFit="1" customWidth="1"/>
    <col min="258" max="259" width="9.28515625" style="16" bestFit="1" customWidth="1"/>
    <col min="260" max="266" width="10.140625" style="16" bestFit="1" customWidth="1"/>
    <col min="267" max="267" width="9.28515625" style="16" bestFit="1" customWidth="1"/>
    <col min="268" max="269" width="10.140625" style="16" bestFit="1" customWidth="1"/>
    <col min="270" max="272" width="9.28515625" style="16" bestFit="1" customWidth="1"/>
    <col min="273" max="275" width="10.140625" style="16" bestFit="1" customWidth="1"/>
    <col min="276" max="276" width="14.140625" style="16" customWidth="1"/>
    <col min="277" max="498" width="9.140625" style="16"/>
    <col min="499" max="499" width="23.140625" style="16" customWidth="1"/>
    <col min="500" max="501" width="9.140625" style="16"/>
    <col min="502" max="502" width="13" style="16" customWidth="1"/>
    <col min="503" max="503" width="29.28515625" style="16" customWidth="1"/>
    <col min="504" max="506" width="9.140625" style="16"/>
    <col min="507" max="507" width="14.7109375" style="16" customWidth="1"/>
    <col min="508" max="508" width="13.42578125" style="16" customWidth="1"/>
    <col min="509" max="509" width="12.7109375" style="16" customWidth="1"/>
    <col min="510" max="510" width="14.140625" style="16" customWidth="1"/>
    <col min="511" max="511" width="9.140625" style="16"/>
    <col min="512" max="513" width="10.140625" style="16" bestFit="1" customWidth="1"/>
    <col min="514" max="515" width="9.28515625" style="16" bestFit="1" customWidth="1"/>
    <col min="516" max="522" width="10.140625" style="16" bestFit="1" customWidth="1"/>
    <col min="523" max="523" width="9.28515625" style="16" bestFit="1" customWidth="1"/>
    <col min="524" max="525" width="10.140625" style="16" bestFit="1" customWidth="1"/>
    <col min="526" max="528" width="9.28515625" style="16" bestFit="1" customWidth="1"/>
    <col min="529" max="531" width="10.140625" style="16" bestFit="1" customWidth="1"/>
    <col min="532" max="532" width="14.140625" style="16" customWidth="1"/>
    <col min="533" max="754" width="9.140625" style="16"/>
    <col min="755" max="755" width="23.140625" style="16" customWidth="1"/>
    <col min="756" max="757" width="9.140625" style="16"/>
    <col min="758" max="758" width="13" style="16" customWidth="1"/>
    <col min="759" max="759" width="29.28515625" style="16" customWidth="1"/>
    <col min="760" max="762" width="9.140625" style="16"/>
    <col min="763" max="763" width="14.7109375" style="16" customWidth="1"/>
    <col min="764" max="764" width="13.42578125" style="16" customWidth="1"/>
    <col min="765" max="765" width="12.7109375" style="16" customWidth="1"/>
    <col min="766" max="766" width="14.140625" style="16" customWidth="1"/>
    <col min="767" max="767" width="9.140625" style="16"/>
    <col min="768" max="769" width="10.140625" style="16" bestFit="1" customWidth="1"/>
    <col min="770" max="771" width="9.28515625" style="16" bestFit="1" customWidth="1"/>
    <col min="772" max="778" width="10.140625" style="16" bestFit="1" customWidth="1"/>
    <col min="779" max="779" width="9.28515625" style="16" bestFit="1" customWidth="1"/>
    <col min="780" max="781" width="10.140625" style="16" bestFit="1" customWidth="1"/>
    <col min="782" max="784" width="9.28515625" style="16" bestFit="1" customWidth="1"/>
    <col min="785" max="787" width="10.140625" style="16" bestFit="1" customWidth="1"/>
    <col min="788" max="788" width="14.140625" style="16" customWidth="1"/>
    <col min="789" max="1010" width="9.140625" style="16"/>
    <col min="1011" max="1011" width="23.140625" style="16" customWidth="1"/>
    <col min="1012" max="1013" width="9.140625" style="16"/>
    <col min="1014" max="1014" width="13" style="16" customWidth="1"/>
    <col min="1015" max="1015" width="29.28515625" style="16" customWidth="1"/>
    <col min="1016" max="1018" width="9.140625" style="16"/>
    <col min="1019" max="1019" width="14.7109375" style="16" customWidth="1"/>
    <col min="1020" max="1020" width="13.42578125" style="16" customWidth="1"/>
    <col min="1021" max="1021" width="12.7109375" style="16" customWidth="1"/>
    <col min="1022" max="1022" width="14.140625" style="16" customWidth="1"/>
    <col min="1023" max="1023" width="9.140625" style="16"/>
    <col min="1024" max="1025" width="10.140625" style="16" bestFit="1" customWidth="1"/>
    <col min="1026" max="1027" width="9.28515625" style="16" bestFit="1" customWidth="1"/>
    <col min="1028" max="1034" width="10.140625" style="16" bestFit="1" customWidth="1"/>
    <col min="1035" max="1035" width="9.28515625" style="16" bestFit="1" customWidth="1"/>
    <col min="1036" max="1037" width="10.140625" style="16" bestFit="1" customWidth="1"/>
    <col min="1038" max="1040" width="9.28515625" style="16" bestFit="1" customWidth="1"/>
    <col min="1041" max="1043" width="10.140625" style="16" bestFit="1" customWidth="1"/>
    <col min="1044" max="1044" width="14.140625" style="16" customWidth="1"/>
    <col min="1045" max="1266" width="9.140625" style="16"/>
    <col min="1267" max="1267" width="23.140625" style="16" customWidth="1"/>
    <col min="1268" max="1269" width="9.140625" style="16"/>
    <col min="1270" max="1270" width="13" style="16" customWidth="1"/>
    <col min="1271" max="1271" width="29.28515625" style="16" customWidth="1"/>
    <col min="1272" max="1274" width="9.140625" style="16"/>
    <col min="1275" max="1275" width="14.7109375" style="16" customWidth="1"/>
    <col min="1276" max="1276" width="13.42578125" style="16" customWidth="1"/>
    <col min="1277" max="1277" width="12.7109375" style="16" customWidth="1"/>
    <col min="1278" max="1278" width="14.140625" style="16" customWidth="1"/>
    <col min="1279" max="1279" width="9.140625" style="16"/>
    <col min="1280" max="1281" width="10.140625" style="16" bestFit="1" customWidth="1"/>
    <col min="1282" max="1283" width="9.28515625" style="16" bestFit="1" customWidth="1"/>
    <col min="1284" max="1290" width="10.140625" style="16" bestFit="1" customWidth="1"/>
    <col min="1291" max="1291" width="9.28515625" style="16" bestFit="1" customWidth="1"/>
    <col min="1292" max="1293" width="10.140625" style="16" bestFit="1" customWidth="1"/>
    <col min="1294" max="1296" width="9.28515625" style="16" bestFit="1" customWidth="1"/>
    <col min="1297" max="1299" width="10.140625" style="16" bestFit="1" customWidth="1"/>
    <col min="1300" max="1300" width="14.140625" style="16" customWidth="1"/>
    <col min="1301" max="1522" width="9.140625" style="16"/>
    <col min="1523" max="1523" width="23.140625" style="16" customWidth="1"/>
    <col min="1524" max="1525" width="9.140625" style="16"/>
    <col min="1526" max="1526" width="13" style="16" customWidth="1"/>
    <col min="1527" max="1527" width="29.28515625" style="16" customWidth="1"/>
    <col min="1528" max="1530" width="9.140625" style="16"/>
    <col min="1531" max="1531" width="14.7109375" style="16" customWidth="1"/>
    <col min="1532" max="1532" width="13.42578125" style="16" customWidth="1"/>
    <col min="1533" max="1533" width="12.7109375" style="16" customWidth="1"/>
    <col min="1534" max="1534" width="14.140625" style="16" customWidth="1"/>
    <col min="1535" max="1535" width="9.140625" style="16"/>
    <col min="1536" max="1537" width="10.140625" style="16" bestFit="1" customWidth="1"/>
    <col min="1538" max="1539" width="9.28515625" style="16" bestFit="1" customWidth="1"/>
    <col min="1540" max="1546" width="10.140625" style="16" bestFit="1" customWidth="1"/>
    <col min="1547" max="1547" width="9.28515625" style="16" bestFit="1" customWidth="1"/>
    <col min="1548" max="1549" width="10.140625" style="16" bestFit="1" customWidth="1"/>
    <col min="1550" max="1552" width="9.28515625" style="16" bestFit="1" customWidth="1"/>
    <col min="1553" max="1555" width="10.140625" style="16" bestFit="1" customWidth="1"/>
    <col min="1556" max="1556" width="14.140625" style="16" customWidth="1"/>
    <col min="1557" max="1778" width="9.140625" style="16"/>
    <col min="1779" max="1779" width="23.140625" style="16" customWidth="1"/>
    <col min="1780" max="1781" width="9.140625" style="16"/>
    <col min="1782" max="1782" width="13" style="16" customWidth="1"/>
    <col min="1783" max="1783" width="29.28515625" style="16" customWidth="1"/>
    <col min="1784" max="1786" width="9.140625" style="16"/>
    <col min="1787" max="1787" width="14.7109375" style="16" customWidth="1"/>
    <col min="1788" max="1788" width="13.42578125" style="16" customWidth="1"/>
    <col min="1789" max="1789" width="12.7109375" style="16" customWidth="1"/>
    <col min="1790" max="1790" width="14.140625" style="16" customWidth="1"/>
    <col min="1791" max="1791" width="9.140625" style="16"/>
    <col min="1792" max="1793" width="10.140625" style="16" bestFit="1" customWidth="1"/>
    <col min="1794" max="1795" width="9.28515625" style="16" bestFit="1" customWidth="1"/>
    <col min="1796" max="1802" width="10.140625" style="16" bestFit="1" customWidth="1"/>
    <col min="1803" max="1803" width="9.28515625" style="16" bestFit="1" customWidth="1"/>
    <col min="1804" max="1805" width="10.140625" style="16" bestFit="1" customWidth="1"/>
    <col min="1806" max="1808" width="9.28515625" style="16" bestFit="1" customWidth="1"/>
    <col min="1809" max="1811" width="10.140625" style="16" bestFit="1" customWidth="1"/>
    <col min="1812" max="1812" width="14.140625" style="16" customWidth="1"/>
    <col min="1813" max="2034" width="9.140625" style="16"/>
    <col min="2035" max="2035" width="23.140625" style="16" customWidth="1"/>
    <col min="2036" max="2037" width="9.140625" style="16"/>
    <col min="2038" max="2038" width="13" style="16" customWidth="1"/>
    <col min="2039" max="2039" width="29.28515625" style="16" customWidth="1"/>
    <col min="2040" max="2042" width="9.140625" style="16"/>
    <col min="2043" max="2043" width="14.7109375" style="16" customWidth="1"/>
    <col min="2044" max="2044" width="13.42578125" style="16" customWidth="1"/>
    <col min="2045" max="2045" width="12.7109375" style="16" customWidth="1"/>
    <col min="2046" max="2046" width="14.140625" style="16" customWidth="1"/>
    <col min="2047" max="2047" width="9.140625" style="16"/>
    <col min="2048" max="2049" width="10.140625" style="16" bestFit="1" customWidth="1"/>
    <col min="2050" max="2051" width="9.28515625" style="16" bestFit="1" customWidth="1"/>
    <col min="2052" max="2058" width="10.140625" style="16" bestFit="1" customWidth="1"/>
    <col min="2059" max="2059" width="9.28515625" style="16" bestFit="1" customWidth="1"/>
    <col min="2060" max="2061" width="10.140625" style="16" bestFit="1" customWidth="1"/>
    <col min="2062" max="2064" width="9.28515625" style="16" bestFit="1" customWidth="1"/>
    <col min="2065" max="2067" width="10.140625" style="16" bestFit="1" customWidth="1"/>
    <col min="2068" max="2068" width="14.140625" style="16" customWidth="1"/>
    <col min="2069" max="2290" width="9.140625" style="16"/>
    <col min="2291" max="2291" width="23.140625" style="16" customWidth="1"/>
    <col min="2292" max="2293" width="9.140625" style="16"/>
    <col min="2294" max="2294" width="13" style="16" customWidth="1"/>
    <col min="2295" max="2295" width="29.28515625" style="16" customWidth="1"/>
    <col min="2296" max="2298" width="9.140625" style="16"/>
    <col min="2299" max="2299" width="14.7109375" style="16" customWidth="1"/>
    <col min="2300" max="2300" width="13.42578125" style="16" customWidth="1"/>
    <col min="2301" max="2301" width="12.7109375" style="16" customWidth="1"/>
    <col min="2302" max="2302" width="14.140625" style="16" customWidth="1"/>
    <col min="2303" max="2303" width="9.140625" style="16"/>
    <col min="2304" max="2305" width="10.140625" style="16" bestFit="1" customWidth="1"/>
    <col min="2306" max="2307" width="9.28515625" style="16" bestFit="1" customWidth="1"/>
    <col min="2308" max="2314" width="10.140625" style="16" bestFit="1" customWidth="1"/>
    <col min="2315" max="2315" width="9.28515625" style="16" bestFit="1" customWidth="1"/>
    <col min="2316" max="2317" width="10.140625" style="16" bestFit="1" customWidth="1"/>
    <col min="2318" max="2320" width="9.28515625" style="16" bestFit="1" customWidth="1"/>
    <col min="2321" max="2323" width="10.140625" style="16" bestFit="1" customWidth="1"/>
    <col min="2324" max="2324" width="14.140625" style="16" customWidth="1"/>
    <col min="2325" max="2546" width="9.140625" style="16"/>
    <col min="2547" max="2547" width="23.140625" style="16" customWidth="1"/>
    <col min="2548" max="2549" width="9.140625" style="16"/>
    <col min="2550" max="2550" width="13" style="16" customWidth="1"/>
    <col min="2551" max="2551" width="29.28515625" style="16" customWidth="1"/>
    <col min="2552" max="2554" width="9.140625" style="16"/>
    <col min="2555" max="2555" width="14.7109375" style="16" customWidth="1"/>
    <col min="2556" max="2556" width="13.42578125" style="16" customWidth="1"/>
    <col min="2557" max="2557" width="12.7109375" style="16" customWidth="1"/>
    <col min="2558" max="2558" width="14.140625" style="16" customWidth="1"/>
    <col min="2559" max="2559" width="9.140625" style="16"/>
    <col min="2560" max="2561" width="10.140625" style="16" bestFit="1" customWidth="1"/>
    <col min="2562" max="2563" width="9.28515625" style="16" bestFit="1" customWidth="1"/>
    <col min="2564" max="2570" width="10.140625" style="16" bestFit="1" customWidth="1"/>
    <col min="2571" max="2571" width="9.28515625" style="16" bestFit="1" customWidth="1"/>
    <col min="2572" max="2573" width="10.140625" style="16" bestFit="1" customWidth="1"/>
    <col min="2574" max="2576" width="9.28515625" style="16" bestFit="1" customWidth="1"/>
    <col min="2577" max="2579" width="10.140625" style="16" bestFit="1" customWidth="1"/>
    <col min="2580" max="2580" width="14.140625" style="16" customWidth="1"/>
    <col min="2581" max="2802" width="9.140625" style="16"/>
    <col min="2803" max="2803" width="23.140625" style="16" customWidth="1"/>
    <col min="2804" max="2805" width="9.140625" style="16"/>
    <col min="2806" max="2806" width="13" style="16" customWidth="1"/>
    <col min="2807" max="2807" width="29.28515625" style="16" customWidth="1"/>
    <col min="2808" max="2810" width="9.140625" style="16"/>
    <col min="2811" max="2811" width="14.7109375" style="16" customWidth="1"/>
    <col min="2812" max="2812" width="13.42578125" style="16" customWidth="1"/>
    <col min="2813" max="2813" width="12.7109375" style="16" customWidth="1"/>
    <col min="2814" max="2814" width="14.140625" style="16" customWidth="1"/>
    <col min="2815" max="2815" width="9.140625" style="16"/>
    <col min="2816" max="2817" width="10.140625" style="16" bestFit="1" customWidth="1"/>
    <col min="2818" max="2819" width="9.28515625" style="16" bestFit="1" customWidth="1"/>
    <col min="2820" max="2826" width="10.140625" style="16" bestFit="1" customWidth="1"/>
    <col min="2827" max="2827" width="9.28515625" style="16" bestFit="1" customWidth="1"/>
    <col min="2828" max="2829" width="10.140625" style="16" bestFit="1" customWidth="1"/>
    <col min="2830" max="2832" width="9.28515625" style="16" bestFit="1" customWidth="1"/>
    <col min="2833" max="2835" width="10.140625" style="16" bestFit="1" customWidth="1"/>
    <col min="2836" max="2836" width="14.140625" style="16" customWidth="1"/>
    <col min="2837" max="3058" width="9.140625" style="16"/>
    <col min="3059" max="3059" width="23.140625" style="16" customWidth="1"/>
    <col min="3060" max="3061" width="9.140625" style="16"/>
    <col min="3062" max="3062" width="13" style="16" customWidth="1"/>
    <col min="3063" max="3063" width="29.28515625" style="16" customWidth="1"/>
    <col min="3064" max="3066" width="9.140625" style="16"/>
    <col min="3067" max="3067" width="14.7109375" style="16" customWidth="1"/>
    <col min="3068" max="3068" width="13.42578125" style="16" customWidth="1"/>
    <col min="3069" max="3069" width="12.7109375" style="16" customWidth="1"/>
    <col min="3070" max="3070" width="14.140625" style="16" customWidth="1"/>
    <col min="3071" max="3071" width="9.140625" style="16"/>
    <col min="3072" max="3073" width="10.140625" style="16" bestFit="1" customWidth="1"/>
    <col min="3074" max="3075" width="9.28515625" style="16" bestFit="1" customWidth="1"/>
    <col min="3076" max="3082" width="10.140625" style="16" bestFit="1" customWidth="1"/>
    <col min="3083" max="3083" width="9.28515625" style="16" bestFit="1" customWidth="1"/>
    <col min="3084" max="3085" width="10.140625" style="16" bestFit="1" customWidth="1"/>
    <col min="3086" max="3088" width="9.28515625" style="16" bestFit="1" customWidth="1"/>
    <col min="3089" max="3091" width="10.140625" style="16" bestFit="1" customWidth="1"/>
    <col min="3092" max="3092" width="14.140625" style="16" customWidth="1"/>
    <col min="3093" max="3314" width="9.140625" style="16"/>
    <col min="3315" max="3315" width="23.140625" style="16" customWidth="1"/>
    <col min="3316" max="3317" width="9.140625" style="16"/>
    <col min="3318" max="3318" width="13" style="16" customWidth="1"/>
    <col min="3319" max="3319" width="29.28515625" style="16" customWidth="1"/>
    <col min="3320" max="3322" width="9.140625" style="16"/>
    <col min="3323" max="3323" width="14.7109375" style="16" customWidth="1"/>
    <col min="3324" max="3324" width="13.42578125" style="16" customWidth="1"/>
    <col min="3325" max="3325" width="12.7109375" style="16" customWidth="1"/>
    <col min="3326" max="3326" width="14.140625" style="16" customWidth="1"/>
    <col min="3327" max="3327" width="9.140625" style="16"/>
    <col min="3328" max="3329" width="10.140625" style="16" bestFit="1" customWidth="1"/>
    <col min="3330" max="3331" width="9.28515625" style="16" bestFit="1" customWidth="1"/>
    <col min="3332" max="3338" width="10.140625" style="16" bestFit="1" customWidth="1"/>
    <col min="3339" max="3339" width="9.28515625" style="16" bestFit="1" customWidth="1"/>
    <col min="3340" max="3341" width="10.140625" style="16" bestFit="1" customWidth="1"/>
    <col min="3342" max="3344" width="9.28515625" style="16" bestFit="1" customWidth="1"/>
    <col min="3345" max="3347" width="10.140625" style="16" bestFit="1" customWidth="1"/>
    <col min="3348" max="3348" width="14.140625" style="16" customWidth="1"/>
    <col min="3349" max="3570" width="9.140625" style="16"/>
    <col min="3571" max="3571" width="23.140625" style="16" customWidth="1"/>
    <col min="3572" max="3573" width="9.140625" style="16"/>
    <col min="3574" max="3574" width="13" style="16" customWidth="1"/>
    <col min="3575" max="3575" width="29.28515625" style="16" customWidth="1"/>
    <col min="3576" max="3578" width="9.140625" style="16"/>
    <col min="3579" max="3579" width="14.7109375" style="16" customWidth="1"/>
    <col min="3580" max="3580" width="13.42578125" style="16" customWidth="1"/>
    <col min="3581" max="3581" width="12.7109375" style="16" customWidth="1"/>
    <col min="3582" max="3582" width="14.140625" style="16" customWidth="1"/>
    <col min="3583" max="3583" width="9.140625" style="16"/>
    <col min="3584" max="3585" width="10.140625" style="16" bestFit="1" customWidth="1"/>
    <col min="3586" max="3587" width="9.28515625" style="16" bestFit="1" customWidth="1"/>
    <col min="3588" max="3594" width="10.140625" style="16" bestFit="1" customWidth="1"/>
    <col min="3595" max="3595" width="9.28515625" style="16" bestFit="1" customWidth="1"/>
    <col min="3596" max="3597" width="10.140625" style="16" bestFit="1" customWidth="1"/>
    <col min="3598" max="3600" width="9.28515625" style="16" bestFit="1" customWidth="1"/>
    <col min="3601" max="3603" width="10.140625" style="16" bestFit="1" customWidth="1"/>
    <col min="3604" max="3604" width="14.140625" style="16" customWidth="1"/>
    <col min="3605" max="3826" width="9.140625" style="16"/>
    <col min="3827" max="3827" width="23.140625" style="16" customWidth="1"/>
    <col min="3828" max="3829" width="9.140625" style="16"/>
    <col min="3830" max="3830" width="13" style="16" customWidth="1"/>
    <col min="3831" max="3831" width="29.28515625" style="16" customWidth="1"/>
    <col min="3832" max="3834" width="9.140625" style="16"/>
    <col min="3835" max="3835" width="14.7109375" style="16" customWidth="1"/>
    <col min="3836" max="3836" width="13.42578125" style="16" customWidth="1"/>
    <col min="3837" max="3837" width="12.7109375" style="16" customWidth="1"/>
    <col min="3838" max="3838" width="14.140625" style="16" customWidth="1"/>
    <col min="3839" max="3839" width="9.140625" style="16"/>
    <col min="3840" max="3841" width="10.140625" style="16" bestFit="1" customWidth="1"/>
    <col min="3842" max="3843" width="9.28515625" style="16" bestFit="1" customWidth="1"/>
    <col min="3844" max="3850" width="10.140625" style="16" bestFit="1" customWidth="1"/>
    <col min="3851" max="3851" width="9.28515625" style="16" bestFit="1" customWidth="1"/>
    <col min="3852" max="3853" width="10.140625" style="16" bestFit="1" customWidth="1"/>
    <col min="3854" max="3856" width="9.28515625" style="16" bestFit="1" customWidth="1"/>
    <col min="3857" max="3859" width="10.140625" style="16" bestFit="1" customWidth="1"/>
    <col min="3860" max="3860" width="14.140625" style="16" customWidth="1"/>
    <col min="3861" max="4082" width="9.140625" style="16"/>
    <col min="4083" max="4083" width="23.140625" style="16" customWidth="1"/>
    <col min="4084" max="4085" width="9.140625" style="16"/>
    <col min="4086" max="4086" width="13" style="16" customWidth="1"/>
    <col min="4087" max="4087" width="29.28515625" style="16" customWidth="1"/>
    <col min="4088" max="4090" width="9.140625" style="16"/>
    <col min="4091" max="4091" width="14.7109375" style="16" customWidth="1"/>
    <col min="4092" max="4092" width="13.42578125" style="16" customWidth="1"/>
    <col min="4093" max="4093" width="12.7109375" style="16" customWidth="1"/>
    <col min="4094" max="4094" width="14.140625" style="16" customWidth="1"/>
    <col min="4095" max="4095" width="9.140625" style="16"/>
    <col min="4096" max="4097" width="10.140625" style="16" bestFit="1" customWidth="1"/>
    <col min="4098" max="4099" width="9.28515625" style="16" bestFit="1" customWidth="1"/>
    <col min="4100" max="4106" width="10.140625" style="16" bestFit="1" customWidth="1"/>
    <col min="4107" max="4107" width="9.28515625" style="16" bestFit="1" customWidth="1"/>
    <col min="4108" max="4109" width="10.140625" style="16" bestFit="1" customWidth="1"/>
    <col min="4110" max="4112" width="9.28515625" style="16" bestFit="1" customWidth="1"/>
    <col min="4113" max="4115" width="10.140625" style="16" bestFit="1" customWidth="1"/>
    <col min="4116" max="4116" width="14.140625" style="16" customWidth="1"/>
    <col min="4117" max="4338" width="9.140625" style="16"/>
    <col min="4339" max="4339" width="23.140625" style="16" customWidth="1"/>
    <col min="4340" max="4341" width="9.140625" style="16"/>
    <col min="4342" max="4342" width="13" style="16" customWidth="1"/>
    <col min="4343" max="4343" width="29.28515625" style="16" customWidth="1"/>
    <col min="4344" max="4346" width="9.140625" style="16"/>
    <col min="4347" max="4347" width="14.7109375" style="16" customWidth="1"/>
    <col min="4348" max="4348" width="13.42578125" style="16" customWidth="1"/>
    <col min="4349" max="4349" width="12.7109375" style="16" customWidth="1"/>
    <col min="4350" max="4350" width="14.140625" style="16" customWidth="1"/>
    <col min="4351" max="4351" width="9.140625" style="16"/>
    <col min="4352" max="4353" width="10.140625" style="16" bestFit="1" customWidth="1"/>
    <col min="4354" max="4355" width="9.28515625" style="16" bestFit="1" customWidth="1"/>
    <col min="4356" max="4362" width="10.140625" style="16" bestFit="1" customWidth="1"/>
    <col min="4363" max="4363" width="9.28515625" style="16" bestFit="1" customWidth="1"/>
    <col min="4364" max="4365" width="10.140625" style="16" bestFit="1" customWidth="1"/>
    <col min="4366" max="4368" width="9.28515625" style="16" bestFit="1" customWidth="1"/>
    <col min="4369" max="4371" width="10.140625" style="16" bestFit="1" customWidth="1"/>
    <col min="4372" max="4372" width="14.140625" style="16" customWidth="1"/>
    <col min="4373" max="4594" width="9.140625" style="16"/>
    <col min="4595" max="4595" width="23.140625" style="16" customWidth="1"/>
    <col min="4596" max="4597" width="9.140625" style="16"/>
    <col min="4598" max="4598" width="13" style="16" customWidth="1"/>
    <col min="4599" max="4599" width="29.28515625" style="16" customWidth="1"/>
    <col min="4600" max="4602" width="9.140625" style="16"/>
    <col min="4603" max="4603" width="14.7109375" style="16" customWidth="1"/>
    <col min="4604" max="4604" width="13.42578125" style="16" customWidth="1"/>
    <col min="4605" max="4605" width="12.7109375" style="16" customWidth="1"/>
    <col min="4606" max="4606" width="14.140625" style="16" customWidth="1"/>
    <col min="4607" max="4607" width="9.140625" style="16"/>
    <col min="4608" max="4609" width="10.140625" style="16" bestFit="1" customWidth="1"/>
    <col min="4610" max="4611" width="9.28515625" style="16" bestFit="1" customWidth="1"/>
    <col min="4612" max="4618" width="10.140625" style="16" bestFit="1" customWidth="1"/>
    <col min="4619" max="4619" width="9.28515625" style="16" bestFit="1" customWidth="1"/>
    <col min="4620" max="4621" width="10.140625" style="16" bestFit="1" customWidth="1"/>
    <col min="4622" max="4624" width="9.28515625" style="16" bestFit="1" customWidth="1"/>
    <col min="4625" max="4627" width="10.140625" style="16" bestFit="1" customWidth="1"/>
    <col min="4628" max="4628" width="14.140625" style="16" customWidth="1"/>
    <col min="4629" max="4850" width="9.140625" style="16"/>
    <col min="4851" max="4851" width="23.140625" style="16" customWidth="1"/>
    <col min="4852" max="4853" width="9.140625" style="16"/>
    <col min="4854" max="4854" width="13" style="16" customWidth="1"/>
    <col min="4855" max="4855" width="29.28515625" style="16" customWidth="1"/>
    <col min="4856" max="4858" width="9.140625" style="16"/>
    <col min="4859" max="4859" width="14.7109375" style="16" customWidth="1"/>
    <col min="4860" max="4860" width="13.42578125" style="16" customWidth="1"/>
    <col min="4861" max="4861" width="12.7109375" style="16" customWidth="1"/>
    <col min="4862" max="4862" width="14.140625" style="16" customWidth="1"/>
    <col min="4863" max="4863" width="9.140625" style="16"/>
    <col min="4864" max="4865" width="10.140625" style="16" bestFit="1" customWidth="1"/>
    <col min="4866" max="4867" width="9.28515625" style="16" bestFit="1" customWidth="1"/>
    <col min="4868" max="4874" width="10.140625" style="16" bestFit="1" customWidth="1"/>
    <col min="4875" max="4875" width="9.28515625" style="16" bestFit="1" customWidth="1"/>
    <col min="4876" max="4877" width="10.140625" style="16" bestFit="1" customWidth="1"/>
    <col min="4878" max="4880" width="9.28515625" style="16" bestFit="1" customWidth="1"/>
    <col min="4881" max="4883" width="10.140625" style="16" bestFit="1" customWidth="1"/>
    <col min="4884" max="4884" width="14.140625" style="16" customWidth="1"/>
    <col min="4885" max="5106" width="9.140625" style="16"/>
    <col min="5107" max="5107" width="23.140625" style="16" customWidth="1"/>
    <col min="5108" max="5109" width="9.140625" style="16"/>
    <col min="5110" max="5110" width="13" style="16" customWidth="1"/>
    <col min="5111" max="5111" width="29.28515625" style="16" customWidth="1"/>
    <col min="5112" max="5114" width="9.140625" style="16"/>
    <col min="5115" max="5115" width="14.7109375" style="16" customWidth="1"/>
    <col min="5116" max="5116" width="13.42578125" style="16" customWidth="1"/>
    <col min="5117" max="5117" width="12.7109375" style="16" customWidth="1"/>
    <col min="5118" max="5118" width="14.140625" style="16" customWidth="1"/>
    <col min="5119" max="5119" width="9.140625" style="16"/>
    <col min="5120" max="5121" width="10.140625" style="16" bestFit="1" customWidth="1"/>
    <col min="5122" max="5123" width="9.28515625" style="16" bestFit="1" customWidth="1"/>
    <col min="5124" max="5130" width="10.140625" style="16" bestFit="1" customWidth="1"/>
    <col min="5131" max="5131" width="9.28515625" style="16" bestFit="1" customWidth="1"/>
    <col min="5132" max="5133" width="10.140625" style="16" bestFit="1" customWidth="1"/>
    <col min="5134" max="5136" width="9.28515625" style="16" bestFit="1" customWidth="1"/>
    <col min="5137" max="5139" width="10.140625" style="16" bestFit="1" customWidth="1"/>
    <col min="5140" max="5140" width="14.140625" style="16" customWidth="1"/>
    <col min="5141" max="5362" width="9.140625" style="16"/>
    <col min="5363" max="5363" width="23.140625" style="16" customWidth="1"/>
    <col min="5364" max="5365" width="9.140625" style="16"/>
    <col min="5366" max="5366" width="13" style="16" customWidth="1"/>
    <col min="5367" max="5367" width="29.28515625" style="16" customWidth="1"/>
    <col min="5368" max="5370" width="9.140625" style="16"/>
    <col min="5371" max="5371" width="14.7109375" style="16" customWidth="1"/>
    <col min="5372" max="5372" width="13.42578125" style="16" customWidth="1"/>
    <col min="5373" max="5373" width="12.7109375" style="16" customWidth="1"/>
    <col min="5374" max="5374" width="14.140625" style="16" customWidth="1"/>
    <col min="5375" max="5375" width="9.140625" style="16"/>
    <col min="5376" max="5377" width="10.140625" style="16" bestFit="1" customWidth="1"/>
    <col min="5378" max="5379" width="9.28515625" style="16" bestFit="1" customWidth="1"/>
    <col min="5380" max="5386" width="10.140625" style="16" bestFit="1" customWidth="1"/>
    <col min="5387" max="5387" width="9.28515625" style="16" bestFit="1" customWidth="1"/>
    <col min="5388" max="5389" width="10.140625" style="16" bestFit="1" customWidth="1"/>
    <col min="5390" max="5392" width="9.28515625" style="16" bestFit="1" customWidth="1"/>
    <col min="5393" max="5395" width="10.140625" style="16" bestFit="1" customWidth="1"/>
    <col min="5396" max="5396" width="14.140625" style="16" customWidth="1"/>
    <col min="5397" max="5618" width="9.140625" style="16"/>
    <col min="5619" max="5619" width="23.140625" style="16" customWidth="1"/>
    <col min="5620" max="5621" width="9.140625" style="16"/>
    <col min="5622" max="5622" width="13" style="16" customWidth="1"/>
    <col min="5623" max="5623" width="29.28515625" style="16" customWidth="1"/>
    <col min="5624" max="5626" width="9.140625" style="16"/>
    <col min="5627" max="5627" width="14.7109375" style="16" customWidth="1"/>
    <col min="5628" max="5628" width="13.42578125" style="16" customWidth="1"/>
    <col min="5629" max="5629" width="12.7109375" style="16" customWidth="1"/>
    <col min="5630" max="5630" width="14.140625" style="16" customWidth="1"/>
    <col min="5631" max="5631" width="9.140625" style="16"/>
    <col min="5632" max="5633" width="10.140625" style="16" bestFit="1" customWidth="1"/>
    <col min="5634" max="5635" width="9.28515625" style="16" bestFit="1" customWidth="1"/>
    <col min="5636" max="5642" width="10.140625" style="16" bestFit="1" customWidth="1"/>
    <col min="5643" max="5643" width="9.28515625" style="16" bestFit="1" customWidth="1"/>
    <col min="5644" max="5645" width="10.140625" style="16" bestFit="1" customWidth="1"/>
    <col min="5646" max="5648" width="9.28515625" style="16" bestFit="1" customWidth="1"/>
    <col min="5649" max="5651" width="10.140625" style="16" bestFit="1" customWidth="1"/>
    <col min="5652" max="5652" width="14.140625" style="16" customWidth="1"/>
    <col min="5653" max="5874" width="9.140625" style="16"/>
    <col min="5875" max="5875" width="23.140625" style="16" customWidth="1"/>
    <col min="5876" max="5877" width="9.140625" style="16"/>
    <col min="5878" max="5878" width="13" style="16" customWidth="1"/>
    <col min="5879" max="5879" width="29.28515625" style="16" customWidth="1"/>
    <col min="5880" max="5882" width="9.140625" style="16"/>
    <col min="5883" max="5883" width="14.7109375" style="16" customWidth="1"/>
    <col min="5884" max="5884" width="13.42578125" style="16" customWidth="1"/>
    <col min="5885" max="5885" width="12.7109375" style="16" customWidth="1"/>
    <col min="5886" max="5886" width="14.140625" style="16" customWidth="1"/>
    <col min="5887" max="5887" width="9.140625" style="16"/>
    <col min="5888" max="5889" width="10.140625" style="16" bestFit="1" customWidth="1"/>
    <col min="5890" max="5891" width="9.28515625" style="16" bestFit="1" customWidth="1"/>
    <col min="5892" max="5898" width="10.140625" style="16" bestFit="1" customWidth="1"/>
    <col min="5899" max="5899" width="9.28515625" style="16" bestFit="1" customWidth="1"/>
    <col min="5900" max="5901" width="10.140625" style="16" bestFit="1" customWidth="1"/>
    <col min="5902" max="5904" width="9.28515625" style="16" bestFit="1" customWidth="1"/>
    <col min="5905" max="5907" width="10.140625" style="16" bestFit="1" customWidth="1"/>
    <col min="5908" max="5908" width="14.140625" style="16" customWidth="1"/>
    <col min="5909" max="6130" width="9.140625" style="16"/>
    <col min="6131" max="6131" width="23.140625" style="16" customWidth="1"/>
    <col min="6132" max="6133" width="9.140625" style="16"/>
    <col min="6134" max="6134" width="13" style="16" customWidth="1"/>
    <col min="6135" max="6135" width="29.28515625" style="16" customWidth="1"/>
    <col min="6136" max="6138" width="9.140625" style="16"/>
    <col min="6139" max="6139" width="14.7109375" style="16" customWidth="1"/>
    <col min="6140" max="6140" width="13.42578125" style="16" customWidth="1"/>
    <col min="6141" max="6141" width="12.7109375" style="16" customWidth="1"/>
    <col min="6142" max="6142" width="14.140625" style="16" customWidth="1"/>
    <col min="6143" max="6143" width="9.140625" style="16"/>
    <col min="6144" max="6145" width="10.140625" style="16" bestFit="1" customWidth="1"/>
    <col min="6146" max="6147" width="9.28515625" style="16" bestFit="1" customWidth="1"/>
    <col min="6148" max="6154" width="10.140625" style="16" bestFit="1" customWidth="1"/>
    <col min="6155" max="6155" width="9.28515625" style="16" bestFit="1" customWidth="1"/>
    <col min="6156" max="6157" width="10.140625" style="16" bestFit="1" customWidth="1"/>
    <col min="6158" max="6160" width="9.28515625" style="16" bestFit="1" customWidth="1"/>
    <col min="6161" max="6163" width="10.140625" style="16" bestFit="1" customWidth="1"/>
    <col min="6164" max="6164" width="14.140625" style="16" customWidth="1"/>
    <col min="6165" max="6386" width="9.140625" style="16"/>
    <col min="6387" max="6387" width="23.140625" style="16" customWidth="1"/>
    <col min="6388" max="6389" width="9.140625" style="16"/>
    <col min="6390" max="6390" width="13" style="16" customWidth="1"/>
    <col min="6391" max="6391" width="29.28515625" style="16" customWidth="1"/>
    <col min="6392" max="6394" width="9.140625" style="16"/>
    <col min="6395" max="6395" width="14.7109375" style="16" customWidth="1"/>
    <col min="6396" max="6396" width="13.42578125" style="16" customWidth="1"/>
    <col min="6397" max="6397" width="12.7109375" style="16" customWidth="1"/>
    <col min="6398" max="6398" width="14.140625" style="16" customWidth="1"/>
    <col min="6399" max="6399" width="9.140625" style="16"/>
    <col min="6400" max="6401" width="10.140625" style="16" bestFit="1" customWidth="1"/>
    <col min="6402" max="6403" width="9.28515625" style="16" bestFit="1" customWidth="1"/>
    <col min="6404" max="6410" width="10.140625" style="16" bestFit="1" customWidth="1"/>
    <col min="6411" max="6411" width="9.28515625" style="16" bestFit="1" customWidth="1"/>
    <col min="6412" max="6413" width="10.140625" style="16" bestFit="1" customWidth="1"/>
    <col min="6414" max="6416" width="9.28515625" style="16" bestFit="1" customWidth="1"/>
    <col min="6417" max="6419" width="10.140625" style="16" bestFit="1" customWidth="1"/>
    <col min="6420" max="6420" width="14.140625" style="16" customWidth="1"/>
    <col min="6421" max="6642" width="9.140625" style="16"/>
    <col min="6643" max="6643" width="23.140625" style="16" customWidth="1"/>
    <col min="6644" max="6645" width="9.140625" style="16"/>
    <col min="6646" max="6646" width="13" style="16" customWidth="1"/>
    <col min="6647" max="6647" width="29.28515625" style="16" customWidth="1"/>
    <col min="6648" max="6650" width="9.140625" style="16"/>
    <col min="6651" max="6651" width="14.7109375" style="16" customWidth="1"/>
    <col min="6652" max="6652" width="13.42578125" style="16" customWidth="1"/>
    <col min="6653" max="6653" width="12.7109375" style="16" customWidth="1"/>
    <col min="6654" max="6654" width="14.140625" style="16" customWidth="1"/>
    <col min="6655" max="6655" width="9.140625" style="16"/>
    <col min="6656" max="6657" width="10.140625" style="16" bestFit="1" customWidth="1"/>
    <col min="6658" max="6659" width="9.28515625" style="16" bestFit="1" customWidth="1"/>
    <col min="6660" max="6666" width="10.140625" style="16" bestFit="1" customWidth="1"/>
    <col min="6667" max="6667" width="9.28515625" style="16" bestFit="1" customWidth="1"/>
    <col min="6668" max="6669" width="10.140625" style="16" bestFit="1" customWidth="1"/>
    <col min="6670" max="6672" width="9.28515625" style="16" bestFit="1" customWidth="1"/>
    <col min="6673" max="6675" width="10.140625" style="16" bestFit="1" customWidth="1"/>
    <col min="6676" max="6676" width="14.140625" style="16" customWidth="1"/>
    <col min="6677" max="6898" width="9.140625" style="16"/>
    <col min="6899" max="6899" width="23.140625" style="16" customWidth="1"/>
    <col min="6900" max="6901" width="9.140625" style="16"/>
    <col min="6902" max="6902" width="13" style="16" customWidth="1"/>
    <col min="6903" max="6903" width="29.28515625" style="16" customWidth="1"/>
    <col min="6904" max="6906" width="9.140625" style="16"/>
    <col min="6907" max="6907" width="14.7109375" style="16" customWidth="1"/>
    <col min="6908" max="6908" width="13.42578125" style="16" customWidth="1"/>
    <col min="6909" max="6909" width="12.7109375" style="16" customWidth="1"/>
    <col min="6910" max="6910" width="14.140625" style="16" customWidth="1"/>
    <col min="6911" max="6911" width="9.140625" style="16"/>
    <col min="6912" max="6913" width="10.140625" style="16" bestFit="1" customWidth="1"/>
    <col min="6914" max="6915" width="9.28515625" style="16" bestFit="1" customWidth="1"/>
    <col min="6916" max="6922" width="10.140625" style="16" bestFit="1" customWidth="1"/>
    <col min="6923" max="6923" width="9.28515625" style="16" bestFit="1" customWidth="1"/>
    <col min="6924" max="6925" width="10.140625" style="16" bestFit="1" customWidth="1"/>
    <col min="6926" max="6928" width="9.28515625" style="16" bestFit="1" customWidth="1"/>
    <col min="6929" max="6931" width="10.140625" style="16" bestFit="1" customWidth="1"/>
    <col min="6932" max="6932" width="14.140625" style="16" customWidth="1"/>
    <col min="6933" max="7154" width="9.140625" style="16"/>
    <col min="7155" max="7155" width="23.140625" style="16" customWidth="1"/>
    <col min="7156" max="7157" width="9.140625" style="16"/>
    <col min="7158" max="7158" width="13" style="16" customWidth="1"/>
    <col min="7159" max="7159" width="29.28515625" style="16" customWidth="1"/>
    <col min="7160" max="7162" width="9.140625" style="16"/>
    <col min="7163" max="7163" width="14.7109375" style="16" customWidth="1"/>
    <col min="7164" max="7164" width="13.42578125" style="16" customWidth="1"/>
    <col min="7165" max="7165" width="12.7109375" style="16" customWidth="1"/>
    <col min="7166" max="7166" width="14.140625" style="16" customWidth="1"/>
    <col min="7167" max="7167" width="9.140625" style="16"/>
    <col min="7168" max="7169" width="10.140625" style="16" bestFit="1" customWidth="1"/>
    <col min="7170" max="7171" width="9.28515625" style="16" bestFit="1" customWidth="1"/>
    <col min="7172" max="7178" width="10.140625" style="16" bestFit="1" customWidth="1"/>
    <col min="7179" max="7179" width="9.28515625" style="16" bestFit="1" customWidth="1"/>
    <col min="7180" max="7181" width="10.140625" style="16" bestFit="1" customWidth="1"/>
    <col min="7182" max="7184" width="9.28515625" style="16" bestFit="1" customWidth="1"/>
    <col min="7185" max="7187" width="10.140625" style="16" bestFit="1" customWidth="1"/>
    <col min="7188" max="7188" width="14.140625" style="16" customWidth="1"/>
    <col min="7189" max="7410" width="9.140625" style="16"/>
    <col min="7411" max="7411" width="23.140625" style="16" customWidth="1"/>
    <col min="7412" max="7413" width="9.140625" style="16"/>
    <col min="7414" max="7414" width="13" style="16" customWidth="1"/>
    <col min="7415" max="7415" width="29.28515625" style="16" customWidth="1"/>
    <col min="7416" max="7418" width="9.140625" style="16"/>
    <col min="7419" max="7419" width="14.7109375" style="16" customWidth="1"/>
    <col min="7420" max="7420" width="13.42578125" style="16" customWidth="1"/>
    <col min="7421" max="7421" width="12.7109375" style="16" customWidth="1"/>
    <col min="7422" max="7422" width="14.140625" style="16" customWidth="1"/>
    <col min="7423" max="7423" width="9.140625" style="16"/>
    <col min="7424" max="7425" width="10.140625" style="16" bestFit="1" customWidth="1"/>
    <col min="7426" max="7427" width="9.28515625" style="16" bestFit="1" customWidth="1"/>
    <col min="7428" max="7434" width="10.140625" style="16" bestFit="1" customWidth="1"/>
    <col min="7435" max="7435" width="9.28515625" style="16" bestFit="1" customWidth="1"/>
    <col min="7436" max="7437" width="10.140625" style="16" bestFit="1" customWidth="1"/>
    <col min="7438" max="7440" width="9.28515625" style="16" bestFit="1" customWidth="1"/>
    <col min="7441" max="7443" width="10.140625" style="16" bestFit="1" customWidth="1"/>
    <col min="7444" max="7444" width="14.140625" style="16" customWidth="1"/>
    <col min="7445" max="7666" width="9.140625" style="16"/>
    <col min="7667" max="7667" width="23.140625" style="16" customWidth="1"/>
    <col min="7668" max="7669" width="9.140625" style="16"/>
    <col min="7670" max="7670" width="13" style="16" customWidth="1"/>
    <col min="7671" max="7671" width="29.28515625" style="16" customWidth="1"/>
    <col min="7672" max="7674" width="9.140625" style="16"/>
    <col min="7675" max="7675" width="14.7109375" style="16" customWidth="1"/>
    <col min="7676" max="7676" width="13.42578125" style="16" customWidth="1"/>
    <col min="7677" max="7677" width="12.7109375" style="16" customWidth="1"/>
    <col min="7678" max="7678" width="14.140625" style="16" customWidth="1"/>
    <col min="7679" max="7679" width="9.140625" style="16"/>
    <col min="7680" max="7681" width="10.140625" style="16" bestFit="1" customWidth="1"/>
    <col min="7682" max="7683" width="9.28515625" style="16" bestFit="1" customWidth="1"/>
    <col min="7684" max="7690" width="10.140625" style="16" bestFit="1" customWidth="1"/>
    <col min="7691" max="7691" width="9.28515625" style="16" bestFit="1" customWidth="1"/>
    <col min="7692" max="7693" width="10.140625" style="16" bestFit="1" customWidth="1"/>
    <col min="7694" max="7696" width="9.28515625" style="16" bestFit="1" customWidth="1"/>
    <col min="7697" max="7699" width="10.140625" style="16" bestFit="1" customWidth="1"/>
    <col min="7700" max="7700" width="14.140625" style="16" customWidth="1"/>
    <col min="7701" max="7922" width="9.140625" style="16"/>
    <col min="7923" max="7923" width="23.140625" style="16" customWidth="1"/>
    <col min="7924" max="7925" width="9.140625" style="16"/>
    <col min="7926" max="7926" width="13" style="16" customWidth="1"/>
    <col min="7927" max="7927" width="29.28515625" style="16" customWidth="1"/>
    <col min="7928" max="7930" width="9.140625" style="16"/>
    <col min="7931" max="7931" width="14.7109375" style="16" customWidth="1"/>
    <col min="7932" max="7932" width="13.42578125" style="16" customWidth="1"/>
    <col min="7933" max="7933" width="12.7109375" style="16" customWidth="1"/>
    <col min="7934" max="7934" width="14.140625" style="16" customWidth="1"/>
    <col min="7935" max="7935" width="9.140625" style="16"/>
    <col min="7936" max="7937" width="10.140625" style="16" bestFit="1" customWidth="1"/>
    <col min="7938" max="7939" width="9.28515625" style="16" bestFit="1" customWidth="1"/>
    <col min="7940" max="7946" width="10.140625" style="16" bestFit="1" customWidth="1"/>
    <col min="7947" max="7947" width="9.28515625" style="16" bestFit="1" customWidth="1"/>
    <col min="7948" max="7949" width="10.140625" style="16" bestFit="1" customWidth="1"/>
    <col min="7950" max="7952" width="9.28515625" style="16" bestFit="1" customWidth="1"/>
    <col min="7953" max="7955" width="10.140625" style="16" bestFit="1" customWidth="1"/>
    <col min="7956" max="7956" width="14.140625" style="16" customWidth="1"/>
    <col min="7957" max="8178" width="9.140625" style="16"/>
    <col min="8179" max="8179" width="23.140625" style="16" customWidth="1"/>
    <col min="8180" max="8181" width="9.140625" style="16"/>
    <col min="8182" max="8182" width="13" style="16" customWidth="1"/>
    <col min="8183" max="8183" width="29.28515625" style="16" customWidth="1"/>
    <col min="8184" max="8186" width="9.140625" style="16"/>
    <col min="8187" max="8187" width="14.7109375" style="16" customWidth="1"/>
    <col min="8188" max="8188" width="13.42578125" style="16" customWidth="1"/>
    <col min="8189" max="8189" width="12.7109375" style="16" customWidth="1"/>
    <col min="8190" max="8190" width="14.140625" style="16" customWidth="1"/>
    <col min="8191" max="8191" width="9.140625" style="16"/>
    <col min="8192" max="8193" width="10.140625" style="16" bestFit="1" customWidth="1"/>
    <col min="8194" max="8195" width="9.28515625" style="16" bestFit="1" customWidth="1"/>
    <col min="8196" max="8202" width="10.140625" style="16" bestFit="1" customWidth="1"/>
    <col min="8203" max="8203" width="9.28515625" style="16" bestFit="1" customWidth="1"/>
    <col min="8204" max="8205" width="10.140625" style="16" bestFit="1" customWidth="1"/>
    <col min="8206" max="8208" width="9.28515625" style="16" bestFit="1" customWidth="1"/>
    <col min="8209" max="8211" width="10.140625" style="16" bestFit="1" customWidth="1"/>
    <col min="8212" max="8212" width="14.140625" style="16" customWidth="1"/>
    <col min="8213" max="8434" width="9.140625" style="16"/>
    <col min="8435" max="8435" width="23.140625" style="16" customWidth="1"/>
    <col min="8436" max="8437" width="9.140625" style="16"/>
    <col min="8438" max="8438" width="13" style="16" customWidth="1"/>
    <col min="8439" max="8439" width="29.28515625" style="16" customWidth="1"/>
    <col min="8440" max="8442" width="9.140625" style="16"/>
    <col min="8443" max="8443" width="14.7109375" style="16" customWidth="1"/>
    <col min="8444" max="8444" width="13.42578125" style="16" customWidth="1"/>
    <col min="8445" max="8445" width="12.7109375" style="16" customWidth="1"/>
    <col min="8446" max="8446" width="14.140625" style="16" customWidth="1"/>
    <col min="8447" max="8447" width="9.140625" style="16"/>
    <col min="8448" max="8449" width="10.140625" style="16" bestFit="1" customWidth="1"/>
    <col min="8450" max="8451" width="9.28515625" style="16" bestFit="1" customWidth="1"/>
    <col min="8452" max="8458" width="10.140625" style="16" bestFit="1" customWidth="1"/>
    <col min="8459" max="8459" width="9.28515625" style="16" bestFit="1" customWidth="1"/>
    <col min="8460" max="8461" width="10.140625" style="16" bestFit="1" customWidth="1"/>
    <col min="8462" max="8464" width="9.28515625" style="16" bestFit="1" customWidth="1"/>
    <col min="8465" max="8467" width="10.140625" style="16" bestFit="1" customWidth="1"/>
    <col min="8468" max="8468" width="14.140625" style="16" customWidth="1"/>
    <col min="8469" max="8690" width="9.140625" style="16"/>
    <col min="8691" max="8691" width="23.140625" style="16" customWidth="1"/>
    <col min="8692" max="8693" width="9.140625" style="16"/>
    <col min="8694" max="8694" width="13" style="16" customWidth="1"/>
    <col min="8695" max="8695" width="29.28515625" style="16" customWidth="1"/>
    <col min="8696" max="8698" width="9.140625" style="16"/>
    <col min="8699" max="8699" width="14.7109375" style="16" customWidth="1"/>
    <col min="8700" max="8700" width="13.42578125" style="16" customWidth="1"/>
    <col min="8701" max="8701" width="12.7109375" style="16" customWidth="1"/>
    <col min="8702" max="8702" width="14.140625" style="16" customWidth="1"/>
    <col min="8703" max="8703" width="9.140625" style="16"/>
    <col min="8704" max="8705" width="10.140625" style="16" bestFit="1" customWidth="1"/>
    <col min="8706" max="8707" width="9.28515625" style="16" bestFit="1" customWidth="1"/>
    <col min="8708" max="8714" width="10.140625" style="16" bestFit="1" customWidth="1"/>
    <col min="8715" max="8715" width="9.28515625" style="16" bestFit="1" customWidth="1"/>
    <col min="8716" max="8717" width="10.140625" style="16" bestFit="1" customWidth="1"/>
    <col min="8718" max="8720" width="9.28515625" style="16" bestFit="1" customWidth="1"/>
    <col min="8721" max="8723" width="10.140625" style="16" bestFit="1" customWidth="1"/>
    <col min="8724" max="8724" width="14.140625" style="16" customWidth="1"/>
    <col min="8725" max="8946" width="9.140625" style="16"/>
    <col min="8947" max="8947" width="23.140625" style="16" customWidth="1"/>
    <col min="8948" max="8949" width="9.140625" style="16"/>
    <col min="8950" max="8950" width="13" style="16" customWidth="1"/>
    <col min="8951" max="8951" width="29.28515625" style="16" customWidth="1"/>
    <col min="8952" max="8954" width="9.140625" style="16"/>
    <col min="8955" max="8955" width="14.7109375" style="16" customWidth="1"/>
    <col min="8956" max="8956" width="13.42578125" style="16" customWidth="1"/>
    <col min="8957" max="8957" width="12.7109375" style="16" customWidth="1"/>
    <col min="8958" max="8958" width="14.140625" style="16" customWidth="1"/>
    <col min="8959" max="8959" width="9.140625" style="16"/>
    <col min="8960" max="8961" width="10.140625" style="16" bestFit="1" customWidth="1"/>
    <col min="8962" max="8963" width="9.28515625" style="16" bestFit="1" customWidth="1"/>
    <col min="8964" max="8970" width="10.140625" style="16" bestFit="1" customWidth="1"/>
    <col min="8971" max="8971" width="9.28515625" style="16" bestFit="1" customWidth="1"/>
    <col min="8972" max="8973" width="10.140625" style="16" bestFit="1" customWidth="1"/>
    <col min="8974" max="8976" width="9.28515625" style="16" bestFit="1" customWidth="1"/>
    <col min="8977" max="8979" width="10.140625" style="16" bestFit="1" customWidth="1"/>
    <col min="8980" max="8980" width="14.140625" style="16" customWidth="1"/>
    <col min="8981" max="9202" width="9.140625" style="16"/>
    <col min="9203" max="9203" width="23.140625" style="16" customWidth="1"/>
    <col min="9204" max="9205" width="9.140625" style="16"/>
    <col min="9206" max="9206" width="13" style="16" customWidth="1"/>
    <col min="9207" max="9207" width="29.28515625" style="16" customWidth="1"/>
    <col min="9208" max="9210" width="9.140625" style="16"/>
    <col min="9211" max="9211" width="14.7109375" style="16" customWidth="1"/>
    <col min="9212" max="9212" width="13.42578125" style="16" customWidth="1"/>
    <col min="9213" max="9213" width="12.7109375" style="16" customWidth="1"/>
    <col min="9214" max="9214" width="14.140625" style="16" customWidth="1"/>
    <col min="9215" max="9215" width="9.140625" style="16"/>
    <col min="9216" max="9217" width="10.140625" style="16" bestFit="1" customWidth="1"/>
    <col min="9218" max="9219" width="9.28515625" style="16" bestFit="1" customWidth="1"/>
    <col min="9220" max="9226" width="10.140625" style="16" bestFit="1" customWidth="1"/>
    <col min="9227" max="9227" width="9.28515625" style="16" bestFit="1" customWidth="1"/>
    <col min="9228" max="9229" width="10.140625" style="16" bestFit="1" customWidth="1"/>
    <col min="9230" max="9232" width="9.28515625" style="16" bestFit="1" customWidth="1"/>
    <col min="9233" max="9235" width="10.140625" style="16" bestFit="1" customWidth="1"/>
    <col min="9236" max="9236" width="14.140625" style="16" customWidth="1"/>
    <col min="9237" max="9458" width="9.140625" style="16"/>
    <col min="9459" max="9459" width="23.140625" style="16" customWidth="1"/>
    <col min="9460" max="9461" width="9.140625" style="16"/>
    <col min="9462" max="9462" width="13" style="16" customWidth="1"/>
    <col min="9463" max="9463" width="29.28515625" style="16" customWidth="1"/>
    <col min="9464" max="9466" width="9.140625" style="16"/>
    <col min="9467" max="9467" width="14.7109375" style="16" customWidth="1"/>
    <col min="9468" max="9468" width="13.42578125" style="16" customWidth="1"/>
    <col min="9469" max="9469" width="12.7109375" style="16" customWidth="1"/>
    <col min="9470" max="9470" width="14.140625" style="16" customWidth="1"/>
    <col min="9471" max="9471" width="9.140625" style="16"/>
    <col min="9472" max="9473" width="10.140625" style="16" bestFit="1" customWidth="1"/>
    <col min="9474" max="9475" width="9.28515625" style="16" bestFit="1" customWidth="1"/>
    <col min="9476" max="9482" width="10.140625" style="16" bestFit="1" customWidth="1"/>
    <col min="9483" max="9483" width="9.28515625" style="16" bestFit="1" customWidth="1"/>
    <col min="9484" max="9485" width="10.140625" style="16" bestFit="1" customWidth="1"/>
    <col min="9486" max="9488" width="9.28515625" style="16" bestFit="1" customWidth="1"/>
    <col min="9489" max="9491" width="10.140625" style="16" bestFit="1" customWidth="1"/>
    <col min="9492" max="9492" width="14.140625" style="16" customWidth="1"/>
    <col min="9493" max="9714" width="9.140625" style="16"/>
    <col min="9715" max="9715" width="23.140625" style="16" customWidth="1"/>
    <col min="9716" max="9717" width="9.140625" style="16"/>
    <col min="9718" max="9718" width="13" style="16" customWidth="1"/>
    <col min="9719" max="9719" width="29.28515625" style="16" customWidth="1"/>
    <col min="9720" max="9722" width="9.140625" style="16"/>
    <col min="9723" max="9723" width="14.7109375" style="16" customWidth="1"/>
    <col min="9724" max="9724" width="13.42578125" style="16" customWidth="1"/>
    <col min="9725" max="9725" width="12.7109375" style="16" customWidth="1"/>
    <col min="9726" max="9726" width="14.140625" style="16" customWidth="1"/>
    <col min="9727" max="9727" width="9.140625" style="16"/>
    <col min="9728" max="9729" width="10.140625" style="16" bestFit="1" customWidth="1"/>
    <col min="9730" max="9731" width="9.28515625" style="16" bestFit="1" customWidth="1"/>
    <col min="9732" max="9738" width="10.140625" style="16" bestFit="1" customWidth="1"/>
    <col min="9739" max="9739" width="9.28515625" style="16" bestFit="1" customWidth="1"/>
    <col min="9740" max="9741" width="10.140625" style="16" bestFit="1" customWidth="1"/>
    <col min="9742" max="9744" width="9.28515625" style="16" bestFit="1" customWidth="1"/>
    <col min="9745" max="9747" width="10.140625" style="16" bestFit="1" customWidth="1"/>
    <col min="9748" max="9748" width="14.140625" style="16" customWidth="1"/>
    <col min="9749" max="9970" width="9.140625" style="16"/>
    <col min="9971" max="9971" width="23.140625" style="16" customWidth="1"/>
    <col min="9972" max="9973" width="9.140625" style="16"/>
    <col min="9974" max="9974" width="13" style="16" customWidth="1"/>
    <col min="9975" max="9975" width="29.28515625" style="16" customWidth="1"/>
    <col min="9976" max="9978" width="9.140625" style="16"/>
    <col min="9979" max="9979" width="14.7109375" style="16" customWidth="1"/>
    <col min="9980" max="9980" width="13.42578125" style="16" customWidth="1"/>
    <col min="9981" max="9981" width="12.7109375" style="16" customWidth="1"/>
    <col min="9982" max="9982" width="14.140625" style="16" customWidth="1"/>
    <col min="9983" max="9983" width="9.140625" style="16"/>
    <col min="9984" max="9985" width="10.140625" style="16" bestFit="1" customWidth="1"/>
    <col min="9986" max="9987" width="9.28515625" style="16" bestFit="1" customWidth="1"/>
    <col min="9988" max="9994" width="10.140625" style="16" bestFit="1" customWidth="1"/>
    <col min="9995" max="9995" width="9.28515625" style="16" bestFit="1" customWidth="1"/>
    <col min="9996" max="9997" width="10.140625" style="16" bestFit="1" customWidth="1"/>
    <col min="9998" max="10000" width="9.28515625" style="16" bestFit="1" customWidth="1"/>
    <col min="10001" max="10003" width="10.140625" style="16" bestFit="1" customWidth="1"/>
    <col min="10004" max="10004" width="14.140625" style="16" customWidth="1"/>
    <col min="10005" max="10226" width="9.140625" style="16"/>
    <col min="10227" max="10227" width="23.140625" style="16" customWidth="1"/>
    <col min="10228" max="10229" width="9.140625" style="16"/>
    <col min="10230" max="10230" width="13" style="16" customWidth="1"/>
    <col min="10231" max="10231" width="29.28515625" style="16" customWidth="1"/>
    <col min="10232" max="10234" width="9.140625" style="16"/>
    <col min="10235" max="10235" width="14.7109375" style="16" customWidth="1"/>
    <col min="10236" max="10236" width="13.42578125" style="16" customWidth="1"/>
    <col min="10237" max="10237" width="12.7109375" style="16" customWidth="1"/>
    <col min="10238" max="10238" width="14.140625" style="16" customWidth="1"/>
    <col min="10239" max="10239" width="9.140625" style="16"/>
    <col min="10240" max="10241" width="10.140625" style="16" bestFit="1" customWidth="1"/>
    <col min="10242" max="10243" width="9.28515625" style="16" bestFit="1" customWidth="1"/>
    <col min="10244" max="10250" width="10.140625" style="16" bestFit="1" customWidth="1"/>
    <col min="10251" max="10251" width="9.28515625" style="16" bestFit="1" customWidth="1"/>
    <col min="10252" max="10253" width="10.140625" style="16" bestFit="1" customWidth="1"/>
    <col min="10254" max="10256" width="9.28515625" style="16" bestFit="1" customWidth="1"/>
    <col min="10257" max="10259" width="10.140625" style="16" bestFit="1" customWidth="1"/>
    <col min="10260" max="10260" width="14.140625" style="16" customWidth="1"/>
    <col min="10261" max="10482" width="9.140625" style="16"/>
    <col min="10483" max="10483" width="23.140625" style="16" customWidth="1"/>
    <col min="10484" max="10485" width="9.140625" style="16"/>
    <col min="10486" max="10486" width="13" style="16" customWidth="1"/>
    <col min="10487" max="10487" width="29.28515625" style="16" customWidth="1"/>
    <col min="10488" max="10490" width="9.140625" style="16"/>
    <col min="10491" max="10491" width="14.7109375" style="16" customWidth="1"/>
    <col min="10492" max="10492" width="13.42578125" style="16" customWidth="1"/>
    <col min="10493" max="10493" width="12.7109375" style="16" customWidth="1"/>
    <col min="10494" max="10494" width="14.140625" style="16" customWidth="1"/>
    <col min="10495" max="10495" width="9.140625" style="16"/>
    <col min="10496" max="10497" width="10.140625" style="16" bestFit="1" customWidth="1"/>
    <col min="10498" max="10499" width="9.28515625" style="16" bestFit="1" customWidth="1"/>
    <col min="10500" max="10506" width="10.140625" style="16" bestFit="1" customWidth="1"/>
    <col min="10507" max="10507" width="9.28515625" style="16" bestFit="1" customWidth="1"/>
    <col min="10508" max="10509" width="10.140625" style="16" bestFit="1" customWidth="1"/>
    <col min="10510" max="10512" width="9.28515625" style="16" bestFit="1" customWidth="1"/>
    <col min="10513" max="10515" width="10.140625" style="16" bestFit="1" customWidth="1"/>
    <col min="10516" max="10516" width="14.140625" style="16" customWidth="1"/>
    <col min="10517" max="10738" width="9.140625" style="16"/>
    <col min="10739" max="10739" width="23.140625" style="16" customWidth="1"/>
    <col min="10740" max="10741" width="9.140625" style="16"/>
    <col min="10742" max="10742" width="13" style="16" customWidth="1"/>
    <col min="10743" max="10743" width="29.28515625" style="16" customWidth="1"/>
    <col min="10744" max="10746" width="9.140625" style="16"/>
    <col min="10747" max="10747" width="14.7109375" style="16" customWidth="1"/>
    <col min="10748" max="10748" width="13.42578125" style="16" customWidth="1"/>
    <col min="10749" max="10749" width="12.7109375" style="16" customWidth="1"/>
    <col min="10750" max="10750" width="14.140625" style="16" customWidth="1"/>
    <col min="10751" max="10751" width="9.140625" style="16"/>
    <col min="10752" max="10753" width="10.140625" style="16" bestFit="1" customWidth="1"/>
    <col min="10754" max="10755" width="9.28515625" style="16" bestFit="1" customWidth="1"/>
    <col min="10756" max="10762" width="10.140625" style="16" bestFit="1" customWidth="1"/>
    <col min="10763" max="10763" width="9.28515625" style="16" bestFit="1" customWidth="1"/>
    <col min="10764" max="10765" width="10.140625" style="16" bestFit="1" customWidth="1"/>
    <col min="10766" max="10768" width="9.28515625" style="16" bestFit="1" customWidth="1"/>
    <col min="10769" max="10771" width="10.140625" style="16" bestFit="1" customWidth="1"/>
    <col min="10772" max="10772" width="14.140625" style="16" customWidth="1"/>
    <col min="10773" max="10994" width="9.140625" style="16"/>
    <col min="10995" max="10995" width="23.140625" style="16" customWidth="1"/>
    <col min="10996" max="10997" width="9.140625" style="16"/>
    <col min="10998" max="10998" width="13" style="16" customWidth="1"/>
    <col min="10999" max="10999" width="29.28515625" style="16" customWidth="1"/>
    <col min="11000" max="11002" width="9.140625" style="16"/>
    <col min="11003" max="11003" width="14.7109375" style="16" customWidth="1"/>
    <col min="11004" max="11004" width="13.42578125" style="16" customWidth="1"/>
    <col min="11005" max="11005" width="12.7109375" style="16" customWidth="1"/>
    <col min="11006" max="11006" width="14.140625" style="16" customWidth="1"/>
    <col min="11007" max="11007" width="9.140625" style="16"/>
    <col min="11008" max="11009" width="10.140625" style="16" bestFit="1" customWidth="1"/>
    <col min="11010" max="11011" width="9.28515625" style="16" bestFit="1" customWidth="1"/>
    <col min="11012" max="11018" width="10.140625" style="16" bestFit="1" customWidth="1"/>
    <col min="11019" max="11019" width="9.28515625" style="16" bestFit="1" customWidth="1"/>
    <col min="11020" max="11021" width="10.140625" style="16" bestFit="1" customWidth="1"/>
    <col min="11022" max="11024" width="9.28515625" style="16" bestFit="1" customWidth="1"/>
    <col min="11025" max="11027" width="10.140625" style="16" bestFit="1" customWidth="1"/>
    <col min="11028" max="11028" width="14.140625" style="16" customWidth="1"/>
    <col min="11029" max="11250" width="9.140625" style="16"/>
    <col min="11251" max="11251" width="23.140625" style="16" customWidth="1"/>
    <col min="11252" max="11253" width="9.140625" style="16"/>
    <col min="11254" max="11254" width="13" style="16" customWidth="1"/>
    <col min="11255" max="11255" width="29.28515625" style="16" customWidth="1"/>
    <col min="11256" max="11258" width="9.140625" style="16"/>
    <col min="11259" max="11259" width="14.7109375" style="16" customWidth="1"/>
    <col min="11260" max="11260" width="13.42578125" style="16" customWidth="1"/>
    <col min="11261" max="11261" width="12.7109375" style="16" customWidth="1"/>
    <col min="11262" max="11262" width="14.140625" style="16" customWidth="1"/>
    <col min="11263" max="11263" width="9.140625" style="16"/>
    <col min="11264" max="11265" width="10.140625" style="16" bestFit="1" customWidth="1"/>
    <col min="11266" max="11267" width="9.28515625" style="16" bestFit="1" customWidth="1"/>
    <col min="11268" max="11274" width="10.140625" style="16" bestFit="1" customWidth="1"/>
    <col min="11275" max="11275" width="9.28515625" style="16" bestFit="1" customWidth="1"/>
    <col min="11276" max="11277" width="10.140625" style="16" bestFit="1" customWidth="1"/>
    <col min="11278" max="11280" width="9.28515625" style="16" bestFit="1" customWidth="1"/>
    <col min="11281" max="11283" width="10.140625" style="16" bestFit="1" customWidth="1"/>
    <col min="11284" max="11284" width="14.140625" style="16" customWidth="1"/>
    <col min="11285" max="11506" width="9.140625" style="16"/>
    <col min="11507" max="11507" width="23.140625" style="16" customWidth="1"/>
    <col min="11508" max="11509" width="9.140625" style="16"/>
    <col min="11510" max="11510" width="13" style="16" customWidth="1"/>
    <col min="11511" max="11511" width="29.28515625" style="16" customWidth="1"/>
    <col min="11512" max="11514" width="9.140625" style="16"/>
    <col min="11515" max="11515" width="14.7109375" style="16" customWidth="1"/>
    <col min="11516" max="11516" width="13.42578125" style="16" customWidth="1"/>
    <col min="11517" max="11517" width="12.7109375" style="16" customWidth="1"/>
    <col min="11518" max="11518" width="14.140625" style="16" customWidth="1"/>
    <col min="11519" max="11519" width="9.140625" style="16"/>
    <col min="11520" max="11521" width="10.140625" style="16" bestFit="1" customWidth="1"/>
    <col min="11522" max="11523" width="9.28515625" style="16" bestFit="1" customWidth="1"/>
    <col min="11524" max="11530" width="10.140625" style="16" bestFit="1" customWidth="1"/>
    <col min="11531" max="11531" width="9.28515625" style="16" bestFit="1" customWidth="1"/>
    <col min="11532" max="11533" width="10.140625" style="16" bestFit="1" customWidth="1"/>
    <col min="11534" max="11536" width="9.28515625" style="16" bestFit="1" customWidth="1"/>
    <col min="11537" max="11539" width="10.140625" style="16" bestFit="1" customWidth="1"/>
    <col min="11540" max="11540" width="14.140625" style="16" customWidth="1"/>
    <col min="11541" max="11762" width="9.140625" style="16"/>
    <col min="11763" max="11763" width="23.140625" style="16" customWidth="1"/>
    <col min="11764" max="11765" width="9.140625" style="16"/>
    <col min="11766" max="11766" width="13" style="16" customWidth="1"/>
    <col min="11767" max="11767" width="29.28515625" style="16" customWidth="1"/>
    <col min="11768" max="11770" width="9.140625" style="16"/>
    <col min="11771" max="11771" width="14.7109375" style="16" customWidth="1"/>
    <col min="11772" max="11772" width="13.42578125" style="16" customWidth="1"/>
    <col min="11773" max="11773" width="12.7109375" style="16" customWidth="1"/>
    <col min="11774" max="11774" width="14.140625" style="16" customWidth="1"/>
    <col min="11775" max="11775" width="9.140625" style="16"/>
    <col min="11776" max="11777" width="10.140625" style="16" bestFit="1" customWidth="1"/>
    <col min="11778" max="11779" width="9.28515625" style="16" bestFit="1" customWidth="1"/>
    <col min="11780" max="11786" width="10.140625" style="16" bestFit="1" customWidth="1"/>
    <col min="11787" max="11787" width="9.28515625" style="16" bestFit="1" customWidth="1"/>
    <col min="11788" max="11789" width="10.140625" style="16" bestFit="1" customWidth="1"/>
    <col min="11790" max="11792" width="9.28515625" style="16" bestFit="1" customWidth="1"/>
    <col min="11793" max="11795" width="10.140625" style="16" bestFit="1" customWidth="1"/>
    <col min="11796" max="11796" width="14.140625" style="16" customWidth="1"/>
    <col min="11797" max="12018" width="9.140625" style="16"/>
    <col min="12019" max="12019" width="23.140625" style="16" customWidth="1"/>
    <col min="12020" max="12021" width="9.140625" style="16"/>
    <col min="12022" max="12022" width="13" style="16" customWidth="1"/>
    <col min="12023" max="12023" width="29.28515625" style="16" customWidth="1"/>
    <col min="12024" max="12026" width="9.140625" style="16"/>
    <col min="12027" max="12027" width="14.7109375" style="16" customWidth="1"/>
    <col min="12028" max="12028" width="13.42578125" style="16" customWidth="1"/>
    <col min="12029" max="12029" width="12.7109375" style="16" customWidth="1"/>
    <col min="12030" max="12030" width="14.140625" style="16" customWidth="1"/>
    <col min="12031" max="12031" width="9.140625" style="16"/>
    <col min="12032" max="12033" width="10.140625" style="16" bestFit="1" customWidth="1"/>
    <col min="12034" max="12035" width="9.28515625" style="16" bestFit="1" customWidth="1"/>
    <col min="12036" max="12042" width="10.140625" style="16" bestFit="1" customWidth="1"/>
    <col min="12043" max="12043" width="9.28515625" style="16" bestFit="1" customWidth="1"/>
    <col min="12044" max="12045" width="10.140625" style="16" bestFit="1" customWidth="1"/>
    <col min="12046" max="12048" width="9.28515625" style="16" bestFit="1" customWidth="1"/>
    <col min="12049" max="12051" width="10.140625" style="16" bestFit="1" customWidth="1"/>
    <col min="12052" max="12052" width="14.140625" style="16" customWidth="1"/>
    <col min="12053" max="12274" width="9.140625" style="16"/>
    <col min="12275" max="12275" width="23.140625" style="16" customWidth="1"/>
    <col min="12276" max="12277" width="9.140625" style="16"/>
    <col min="12278" max="12278" width="13" style="16" customWidth="1"/>
    <col min="12279" max="12279" width="29.28515625" style="16" customWidth="1"/>
    <col min="12280" max="12282" width="9.140625" style="16"/>
    <col min="12283" max="12283" width="14.7109375" style="16" customWidth="1"/>
    <col min="12284" max="12284" width="13.42578125" style="16" customWidth="1"/>
    <col min="12285" max="12285" width="12.7109375" style="16" customWidth="1"/>
    <col min="12286" max="12286" width="14.140625" style="16" customWidth="1"/>
    <col min="12287" max="12287" width="9.140625" style="16"/>
    <col min="12288" max="12289" width="10.140625" style="16" bestFit="1" customWidth="1"/>
    <col min="12290" max="12291" width="9.28515625" style="16" bestFit="1" customWidth="1"/>
    <col min="12292" max="12298" width="10.140625" style="16" bestFit="1" customWidth="1"/>
    <col min="12299" max="12299" width="9.28515625" style="16" bestFit="1" customWidth="1"/>
    <col min="12300" max="12301" width="10.140625" style="16" bestFit="1" customWidth="1"/>
    <col min="12302" max="12304" width="9.28515625" style="16" bestFit="1" customWidth="1"/>
    <col min="12305" max="12307" width="10.140625" style="16" bestFit="1" customWidth="1"/>
    <col min="12308" max="12308" width="14.140625" style="16" customWidth="1"/>
    <col min="12309" max="12530" width="9.140625" style="16"/>
    <col min="12531" max="12531" width="23.140625" style="16" customWidth="1"/>
    <col min="12532" max="12533" width="9.140625" style="16"/>
    <col min="12534" max="12534" width="13" style="16" customWidth="1"/>
    <col min="12535" max="12535" width="29.28515625" style="16" customWidth="1"/>
    <col min="12536" max="12538" width="9.140625" style="16"/>
    <col min="12539" max="12539" width="14.7109375" style="16" customWidth="1"/>
    <col min="12540" max="12540" width="13.42578125" style="16" customWidth="1"/>
    <col min="12541" max="12541" width="12.7109375" style="16" customWidth="1"/>
    <col min="12542" max="12542" width="14.140625" style="16" customWidth="1"/>
    <col min="12543" max="12543" width="9.140625" style="16"/>
    <col min="12544" max="12545" width="10.140625" style="16" bestFit="1" customWidth="1"/>
    <col min="12546" max="12547" width="9.28515625" style="16" bestFit="1" customWidth="1"/>
    <col min="12548" max="12554" width="10.140625" style="16" bestFit="1" customWidth="1"/>
    <col min="12555" max="12555" width="9.28515625" style="16" bestFit="1" customWidth="1"/>
    <col min="12556" max="12557" width="10.140625" style="16" bestFit="1" customWidth="1"/>
    <col min="12558" max="12560" width="9.28515625" style="16" bestFit="1" customWidth="1"/>
    <col min="12561" max="12563" width="10.140625" style="16" bestFit="1" customWidth="1"/>
    <col min="12564" max="12564" width="14.140625" style="16" customWidth="1"/>
    <col min="12565" max="12786" width="9.140625" style="16"/>
    <col min="12787" max="12787" width="23.140625" style="16" customWidth="1"/>
    <col min="12788" max="12789" width="9.140625" style="16"/>
    <col min="12790" max="12790" width="13" style="16" customWidth="1"/>
    <col min="12791" max="12791" width="29.28515625" style="16" customWidth="1"/>
    <col min="12792" max="12794" width="9.140625" style="16"/>
    <col min="12795" max="12795" width="14.7109375" style="16" customWidth="1"/>
    <col min="12796" max="12796" width="13.42578125" style="16" customWidth="1"/>
    <col min="12797" max="12797" width="12.7109375" style="16" customWidth="1"/>
    <col min="12798" max="12798" width="14.140625" style="16" customWidth="1"/>
    <col min="12799" max="12799" width="9.140625" style="16"/>
    <col min="12800" max="12801" width="10.140625" style="16" bestFit="1" customWidth="1"/>
    <col min="12802" max="12803" width="9.28515625" style="16" bestFit="1" customWidth="1"/>
    <col min="12804" max="12810" width="10.140625" style="16" bestFit="1" customWidth="1"/>
    <col min="12811" max="12811" width="9.28515625" style="16" bestFit="1" customWidth="1"/>
    <col min="12812" max="12813" width="10.140625" style="16" bestFit="1" customWidth="1"/>
    <col min="12814" max="12816" width="9.28515625" style="16" bestFit="1" customWidth="1"/>
    <col min="12817" max="12819" width="10.140625" style="16" bestFit="1" customWidth="1"/>
    <col min="12820" max="12820" width="14.140625" style="16" customWidth="1"/>
    <col min="12821" max="13042" width="9.140625" style="16"/>
    <col min="13043" max="13043" width="23.140625" style="16" customWidth="1"/>
    <col min="13044" max="13045" width="9.140625" style="16"/>
    <col min="13046" max="13046" width="13" style="16" customWidth="1"/>
    <col min="13047" max="13047" width="29.28515625" style="16" customWidth="1"/>
    <col min="13048" max="13050" width="9.140625" style="16"/>
    <col min="13051" max="13051" width="14.7109375" style="16" customWidth="1"/>
    <col min="13052" max="13052" width="13.42578125" style="16" customWidth="1"/>
    <col min="13053" max="13053" width="12.7109375" style="16" customWidth="1"/>
    <col min="13054" max="13054" width="14.140625" style="16" customWidth="1"/>
    <col min="13055" max="13055" width="9.140625" style="16"/>
    <col min="13056" max="13057" width="10.140625" style="16" bestFit="1" customWidth="1"/>
    <col min="13058" max="13059" width="9.28515625" style="16" bestFit="1" customWidth="1"/>
    <col min="13060" max="13066" width="10.140625" style="16" bestFit="1" customWidth="1"/>
    <col min="13067" max="13067" width="9.28515625" style="16" bestFit="1" customWidth="1"/>
    <col min="13068" max="13069" width="10.140625" style="16" bestFit="1" customWidth="1"/>
    <col min="13070" max="13072" width="9.28515625" style="16" bestFit="1" customWidth="1"/>
    <col min="13073" max="13075" width="10.140625" style="16" bestFit="1" customWidth="1"/>
    <col min="13076" max="13076" width="14.140625" style="16" customWidth="1"/>
    <col min="13077" max="13298" width="9.140625" style="16"/>
    <col min="13299" max="13299" width="23.140625" style="16" customWidth="1"/>
    <col min="13300" max="13301" width="9.140625" style="16"/>
    <col min="13302" max="13302" width="13" style="16" customWidth="1"/>
    <col min="13303" max="13303" width="29.28515625" style="16" customWidth="1"/>
    <col min="13304" max="13306" width="9.140625" style="16"/>
    <col min="13307" max="13307" width="14.7109375" style="16" customWidth="1"/>
    <col min="13308" max="13308" width="13.42578125" style="16" customWidth="1"/>
    <col min="13309" max="13309" width="12.7109375" style="16" customWidth="1"/>
    <col min="13310" max="13310" width="14.140625" style="16" customWidth="1"/>
    <col min="13311" max="13311" width="9.140625" style="16"/>
    <col min="13312" max="13313" width="10.140625" style="16" bestFit="1" customWidth="1"/>
    <col min="13314" max="13315" width="9.28515625" style="16" bestFit="1" customWidth="1"/>
    <col min="13316" max="13322" width="10.140625" style="16" bestFit="1" customWidth="1"/>
    <col min="13323" max="13323" width="9.28515625" style="16" bestFit="1" customWidth="1"/>
    <col min="13324" max="13325" width="10.140625" style="16" bestFit="1" customWidth="1"/>
    <col min="13326" max="13328" width="9.28515625" style="16" bestFit="1" customWidth="1"/>
    <col min="13329" max="13331" width="10.140625" style="16" bestFit="1" customWidth="1"/>
    <col min="13332" max="13332" width="14.140625" style="16" customWidth="1"/>
    <col min="13333" max="13554" width="9.140625" style="16"/>
    <col min="13555" max="13555" width="23.140625" style="16" customWidth="1"/>
    <col min="13556" max="13557" width="9.140625" style="16"/>
    <col min="13558" max="13558" width="13" style="16" customWidth="1"/>
    <col min="13559" max="13559" width="29.28515625" style="16" customWidth="1"/>
    <col min="13560" max="13562" width="9.140625" style="16"/>
    <col min="13563" max="13563" width="14.7109375" style="16" customWidth="1"/>
    <col min="13564" max="13564" width="13.42578125" style="16" customWidth="1"/>
    <col min="13565" max="13565" width="12.7109375" style="16" customWidth="1"/>
    <col min="13566" max="13566" width="14.140625" style="16" customWidth="1"/>
    <col min="13567" max="13567" width="9.140625" style="16"/>
    <col min="13568" max="13569" width="10.140625" style="16" bestFit="1" customWidth="1"/>
    <col min="13570" max="13571" width="9.28515625" style="16" bestFit="1" customWidth="1"/>
    <col min="13572" max="13578" width="10.140625" style="16" bestFit="1" customWidth="1"/>
    <col min="13579" max="13579" width="9.28515625" style="16" bestFit="1" customWidth="1"/>
    <col min="13580" max="13581" width="10.140625" style="16" bestFit="1" customWidth="1"/>
    <col min="13582" max="13584" width="9.28515625" style="16" bestFit="1" customWidth="1"/>
    <col min="13585" max="13587" width="10.140625" style="16" bestFit="1" customWidth="1"/>
    <col min="13588" max="13588" width="14.140625" style="16" customWidth="1"/>
    <col min="13589" max="13810" width="9.140625" style="16"/>
    <col min="13811" max="13811" width="23.140625" style="16" customWidth="1"/>
    <col min="13812" max="13813" width="9.140625" style="16"/>
    <col min="13814" max="13814" width="13" style="16" customWidth="1"/>
    <col min="13815" max="13815" width="29.28515625" style="16" customWidth="1"/>
    <col min="13816" max="13818" width="9.140625" style="16"/>
    <col min="13819" max="13819" width="14.7109375" style="16" customWidth="1"/>
    <col min="13820" max="13820" width="13.42578125" style="16" customWidth="1"/>
    <col min="13821" max="13821" width="12.7109375" style="16" customWidth="1"/>
    <col min="13822" max="13822" width="14.140625" style="16" customWidth="1"/>
    <col min="13823" max="13823" width="9.140625" style="16"/>
    <col min="13824" max="13825" width="10.140625" style="16" bestFit="1" customWidth="1"/>
    <col min="13826" max="13827" width="9.28515625" style="16" bestFit="1" customWidth="1"/>
    <col min="13828" max="13834" width="10.140625" style="16" bestFit="1" customWidth="1"/>
    <col min="13835" max="13835" width="9.28515625" style="16" bestFit="1" customWidth="1"/>
    <col min="13836" max="13837" width="10.140625" style="16" bestFit="1" customWidth="1"/>
    <col min="13838" max="13840" width="9.28515625" style="16" bestFit="1" customWidth="1"/>
    <col min="13841" max="13843" width="10.140625" style="16" bestFit="1" customWidth="1"/>
    <col min="13844" max="13844" width="14.140625" style="16" customWidth="1"/>
    <col min="13845" max="14066" width="9.140625" style="16"/>
    <col min="14067" max="14067" width="23.140625" style="16" customWidth="1"/>
    <col min="14068" max="14069" width="9.140625" style="16"/>
    <col min="14070" max="14070" width="13" style="16" customWidth="1"/>
    <col min="14071" max="14071" width="29.28515625" style="16" customWidth="1"/>
    <col min="14072" max="14074" width="9.140625" style="16"/>
    <col min="14075" max="14075" width="14.7109375" style="16" customWidth="1"/>
    <col min="14076" max="14076" width="13.42578125" style="16" customWidth="1"/>
    <col min="14077" max="14077" width="12.7109375" style="16" customWidth="1"/>
    <col min="14078" max="14078" width="14.140625" style="16" customWidth="1"/>
    <col min="14079" max="14079" width="9.140625" style="16"/>
    <col min="14080" max="14081" width="10.140625" style="16" bestFit="1" customWidth="1"/>
    <col min="14082" max="14083" width="9.28515625" style="16" bestFit="1" customWidth="1"/>
    <col min="14084" max="14090" width="10.140625" style="16" bestFit="1" customWidth="1"/>
    <col min="14091" max="14091" width="9.28515625" style="16" bestFit="1" customWidth="1"/>
    <col min="14092" max="14093" width="10.140625" style="16" bestFit="1" customWidth="1"/>
    <col min="14094" max="14096" width="9.28515625" style="16" bestFit="1" customWidth="1"/>
    <col min="14097" max="14099" width="10.140625" style="16" bestFit="1" customWidth="1"/>
    <col min="14100" max="14100" width="14.140625" style="16" customWidth="1"/>
    <col min="14101" max="14322" width="9.140625" style="16"/>
    <col min="14323" max="14323" width="23.140625" style="16" customWidth="1"/>
    <col min="14324" max="14325" width="9.140625" style="16"/>
    <col min="14326" max="14326" width="13" style="16" customWidth="1"/>
    <col min="14327" max="14327" width="29.28515625" style="16" customWidth="1"/>
    <col min="14328" max="14330" width="9.140625" style="16"/>
    <col min="14331" max="14331" width="14.7109375" style="16" customWidth="1"/>
    <col min="14332" max="14332" width="13.42578125" style="16" customWidth="1"/>
    <col min="14333" max="14333" width="12.7109375" style="16" customWidth="1"/>
    <col min="14334" max="14334" width="14.140625" style="16" customWidth="1"/>
    <col min="14335" max="14335" width="9.140625" style="16"/>
    <col min="14336" max="14337" width="10.140625" style="16" bestFit="1" customWidth="1"/>
    <col min="14338" max="14339" width="9.28515625" style="16" bestFit="1" customWidth="1"/>
    <col min="14340" max="14346" width="10.140625" style="16" bestFit="1" customWidth="1"/>
    <col min="14347" max="14347" width="9.28515625" style="16" bestFit="1" customWidth="1"/>
    <col min="14348" max="14349" width="10.140625" style="16" bestFit="1" customWidth="1"/>
    <col min="14350" max="14352" width="9.28515625" style="16" bestFit="1" customWidth="1"/>
    <col min="14353" max="14355" width="10.140625" style="16" bestFit="1" customWidth="1"/>
    <col min="14356" max="14356" width="14.140625" style="16" customWidth="1"/>
    <col min="14357" max="14578" width="9.140625" style="16"/>
    <col min="14579" max="14579" width="23.140625" style="16" customWidth="1"/>
    <col min="14580" max="14581" width="9.140625" style="16"/>
    <col min="14582" max="14582" width="13" style="16" customWidth="1"/>
    <col min="14583" max="14583" width="29.28515625" style="16" customWidth="1"/>
    <col min="14584" max="14586" width="9.140625" style="16"/>
    <col min="14587" max="14587" width="14.7109375" style="16" customWidth="1"/>
    <col min="14588" max="14588" width="13.42578125" style="16" customWidth="1"/>
    <col min="14589" max="14589" width="12.7109375" style="16" customWidth="1"/>
    <col min="14590" max="14590" width="14.140625" style="16" customWidth="1"/>
    <col min="14591" max="14591" width="9.140625" style="16"/>
    <col min="14592" max="14593" width="10.140625" style="16" bestFit="1" customWidth="1"/>
    <col min="14594" max="14595" width="9.28515625" style="16" bestFit="1" customWidth="1"/>
    <col min="14596" max="14602" width="10.140625" style="16" bestFit="1" customWidth="1"/>
    <col min="14603" max="14603" width="9.28515625" style="16" bestFit="1" customWidth="1"/>
    <col min="14604" max="14605" width="10.140625" style="16" bestFit="1" customWidth="1"/>
    <col min="14606" max="14608" width="9.28515625" style="16" bestFit="1" customWidth="1"/>
    <col min="14609" max="14611" width="10.140625" style="16" bestFit="1" customWidth="1"/>
    <col min="14612" max="14612" width="14.140625" style="16" customWidth="1"/>
    <col min="14613" max="14834" width="9.140625" style="16"/>
    <col min="14835" max="14835" width="23.140625" style="16" customWidth="1"/>
    <col min="14836" max="14837" width="9.140625" style="16"/>
    <col min="14838" max="14838" width="13" style="16" customWidth="1"/>
    <col min="14839" max="14839" width="29.28515625" style="16" customWidth="1"/>
    <col min="14840" max="14842" width="9.140625" style="16"/>
    <col min="14843" max="14843" width="14.7109375" style="16" customWidth="1"/>
    <col min="14844" max="14844" width="13.42578125" style="16" customWidth="1"/>
    <col min="14845" max="14845" width="12.7109375" style="16" customWidth="1"/>
    <col min="14846" max="14846" width="14.140625" style="16" customWidth="1"/>
    <col min="14847" max="14847" width="9.140625" style="16"/>
    <col min="14848" max="14849" width="10.140625" style="16" bestFit="1" customWidth="1"/>
    <col min="14850" max="14851" width="9.28515625" style="16" bestFit="1" customWidth="1"/>
    <col min="14852" max="14858" width="10.140625" style="16" bestFit="1" customWidth="1"/>
    <col min="14859" max="14859" width="9.28515625" style="16" bestFit="1" customWidth="1"/>
    <col min="14860" max="14861" width="10.140625" style="16" bestFit="1" customWidth="1"/>
    <col min="14862" max="14864" width="9.28515625" style="16" bestFit="1" customWidth="1"/>
    <col min="14865" max="14867" width="10.140625" style="16" bestFit="1" customWidth="1"/>
    <col min="14868" max="14868" width="14.140625" style="16" customWidth="1"/>
    <col min="14869" max="15090" width="9.140625" style="16"/>
    <col min="15091" max="15091" width="23.140625" style="16" customWidth="1"/>
    <col min="15092" max="15093" width="9.140625" style="16"/>
    <col min="15094" max="15094" width="13" style="16" customWidth="1"/>
    <col min="15095" max="15095" width="29.28515625" style="16" customWidth="1"/>
    <col min="15096" max="15098" width="9.140625" style="16"/>
    <col min="15099" max="15099" width="14.7109375" style="16" customWidth="1"/>
    <col min="15100" max="15100" width="13.42578125" style="16" customWidth="1"/>
    <col min="15101" max="15101" width="12.7109375" style="16" customWidth="1"/>
    <col min="15102" max="15102" width="14.140625" style="16" customWidth="1"/>
    <col min="15103" max="15103" width="9.140625" style="16"/>
    <col min="15104" max="15105" width="10.140625" style="16" bestFit="1" customWidth="1"/>
    <col min="15106" max="15107" width="9.28515625" style="16" bestFit="1" customWidth="1"/>
    <col min="15108" max="15114" width="10.140625" style="16" bestFit="1" customWidth="1"/>
    <col min="15115" max="15115" width="9.28515625" style="16" bestFit="1" customWidth="1"/>
    <col min="15116" max="15117" width="10.140625" style="16" bestFit="1" customWidth="1"/>
    <col min="15118" max="15120" width="9.28515625" style="16" bestFit="1" customWidth="1"/>
    <col min="15121" max="15123" width="10.140625" style="16" bestFit="1" customWidth="1"/>
    <col min="15124" max="15124" width="14.140625" style="16" customWidth="1"/>
    <col min="15125" max="15346" width="9.140625" style="16"/>
    <col min="15347" max="15347" width="23.140625" style="16" customWidth="1"/>
    <col min="15348" max="15349" width="9.140625" style="16"/>
    <col min="15350" max="15350" width="13" style="16" customWidth="1"/>
    <col min="15351" max="15351" width="29.28515625" style="16" customWidth="1"/>
    <col min="15352" max="15354" width="9.140625" style="16"/>
    <col min="15355" max="15355" width="14.7109375" style="16" customWidth="1"/>
    <col min="15356" max="15356" width="13.42578125" style="16" customWidth="1"/>
    <col min="15357" max="15357" width="12.7109375" style="16" customWidth="1"/>
    <col min="15358" max="15358" width="14.140625" style="16" customWidth="1"/>
    <col min="15359" max="15359" width="9.140625" style="16"/>
    <col min="15360" max="15361" width="10.140625" style="16" bestFit="1" customWidth="1"/>
    <col min="15362" max="15363" width="9.28515625" style="16" bestFit="1" customWidth="1"/>
    <col min="15364" max="15370" width="10.140625" style="16" bestFit="1" customWidth="1"/>
    <col min="15371" max="15371" width="9.28515625" style="16" bestFit="1" customWidth="1"/>
    <col min="15372" max="15373" width="10.140625" style="16" bestFit="1" customWidth="1"/>
    <col min="15374" max="15376" width="9.28515625" style="16" bestFit="1" customWidth="1"/>
    <col min="15377" max="15379" width="10.140625" style="16" bestFit="1" customWidth="1"/>
    <col min="15380" max="15380" width="14.140625" style="16" customWidth="1"/>
    <col min="15381" max="15602" width="9.140625" style="16"/>
    <col min="15603" max="15603" width="23.140625" style="16" customWidth="1"/>
    <col min="15604" max="15605" width="9.140625" style="16"/>
    <col min="15606" max="15606" width="13" style="16" customWidth="1"/>
    <col min="15607" max="15607" width="29.28515625" style="16" customWidth="1"/>
    <col min="15608" max="15610" width="9.140625" style="16"/>
    <col min="15611" max="15611" width="14.7109375" style="16" customWidth="1"/>
    <col min="15612" max="15612" width="13.42578125" style="16" customWidth="1"/>
    <col min="15613" max="15613" width="12.7109375" style="16" customWidth="1"/>
    <col min="15614" max="15614" width="14.140625" style="16" customWidth="1"/>
    <col min="15615" max="15615" width="9.140625" style="16"/>
    <col min="15616" max="15617" width="10.140625" style="16" bestFit="1" customWidth="1"/>
    <col min="15618" max="15619" width="9.28515625" style="16" bestFit="1" customWidth="1"/>
    <col min="15620" max="15626" width="10.140625" style="16" bestFit="1" customWidth="1"/>
    <col min="15627" max="15627" width="9.28515625" style="16" bestFit="1" customWidth="1"/>
    <col min="15628" max="15629" width="10.140625" style="16" bestFit="1" customWidth="1"/>
    <col min="15630" max="15632" width="9.28515625" style="16" bestFit="1" customWidth="1"/>
    <col min="15633" max="15635" width="10.140625" style="16" bestFit="1" customWidth="1"/>
    <col min="15636" max="15636" width="14.140625" style="16" customWidth="1"/>
    <col min="15637" max="15858" width="9.140625" style="16"/>
    <col min="15859" max="15859" width="23.140625" style="16" customWidth="1"/>
    <col min="15860" max="15861" width="9.140625" style="16"/>
    <col min="15862" max="15862" width="13" style="16" customWidth="1"/>
    <col min="15863" max="15863" width="29.28515625" style="16" customWidth="1"/>
    <col min="15864" max="15866" width="9.140625" style="16"/>
    <col min="15867" max="15867" width="14.7109375" style="16" customWidth="1"/>
    <col min="15868" max="15868" width="13.42578125" style="16" customWidth="1"/>
    <col min="15869" max="15869" width="12.7109375" style="16" customWidth="1"/>
    <col min="15870" max="15870" width="14.140625" style="16" customWidth="1"/>
    <col min="15871" max="15871" width="9.140625" style="16"/>
    <col min="15872" max="15873" width="10.140625" style="16" bestFit="1" customWidth="1"/>
    <col min="15874" max="15875" width="9.28515625" style="16" bestFit="1" customWidth="1"/>
    <col min="15876" max="15882" width="10.140625" style="16" bestFit="1" customWidth="1"/>
    <col min="15883" max="15883" width="9.28515625" style="16" bestFit="1" customWidth="1"/>
    <col min="15884" max="15885" width="10.140625" style="16" bestFit="1" customWidth="1"/>
    <col min="15886" max="15888" width="9.28515625" style="16" bestFit="1" customWidth="1"/>
    <col min="15889" max="15891" width="10.140625" style="16" bestFit="1" customWidth="1"/>
    <col min="15892" max="15892" width="14.140625" style="16" customWidth="1"/>
    <col min="15893" max="16114" width="9.140625" style="16"/>
    <col min="16115" max="16115" width="23.140625" style="16" customWidth="1"/>
    <col min="16116" max="16117" width="9.140625" style="16"/>
    <col min="16118" max="16118" width="13" style="16" customWidth="1"/>
    <col min="16119" max="16119" width="29.28515625" style="16" customWidth="1"/>
    <col min="16120" max="16122" width="9.140625" style="16"/>
    <col min="16123" max="16123" width="14.7109375" style="16" customWidth="1"/>
    <col min="16124" max="16124" width="13.42578125" style="16" customWidth="1"/>
    <col min="16125" max="16125" width="12.7109375" style="16" customWidth="1"/>
    <col min="16126" max="16126" width="14.140625" style="16" customWidth="1"/>
    <col min="16127" max="16127" width="9.140625" style="16"/>
    <col min="16128" max="16129" width="10.140625" style="16" bestFit="1" customWidth="1"/>
    <col min="16130" max="16131" width="9.28515625" style="16" bestFit="1" customWidth="1"/>
    <col min="16132" max="16138" width="10.140625" style="16" bestFit="1" customWidth="1"/>
    <col min="16139" max="16139" width="9.28515625" style="16" bestFit="1" customWidth="1"/>
    <col min="16140" max="16141" width="10.140625" style="16" bestFit="1" customWidth="1"/>
    <col min="16142" max="16144" width="9.28515625" style="16" bestFit="1" customWidth="1"/>
    <col min="16145" max="16147" width="10.140625" style="16" bestFit="1" customWidth="1"/>
    <col min="16148" max="16148" width="14.140625" style="16" customWidth="1"/>
    <col min="16149" max="16384" width="9.140625" style="16"/>
  </cols>
  <sheetData>
    <row r="1" spans="1:25" s="82" customFormat="1" ht="49.9" customHeight="1" thickTop="1" thickBot="1" x14ac:dyDescent="0.3">
      <c r="A1" s="440" t="s">
        <v>416</v>
      </c>
      <c r="B1" s="291" t="s">
        <v>389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351</v>
      </c>
      <c r="I1" s="300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326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2" customFormat="1" ht="15" customHeight="1" thickTop="1" x14ac:dyDescent="0.25">
      <c r="A2" s="443" t="s">
        <v>330</v>
      </c>
      <c r="B2" s="33"/>
      <c r="C2" s="246"/>
      <c r="D2" s="246"/>
      <c r="E2" s="246"/>
      <c r="F2" s="246"/>
      <c r="G2" s="246"/>
      <c r="H2" s="96"/>
      <c r="I2" s="149"/>
      <c r="J2" s="136"/>
      <c r="K2" s="150"/>
      <c r="L2" s="150"/>
      <c r="M2" s="150"/>
      <c r="N2" s="353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5" customHeight="1" x14ac:dyDescent="0.2">
      <c r="A3" s="51" t="s">
        <v>136</v>
      </c>
      <c r="B3" s="77"/>
      <c r="C3" s="15"/>
      <c r="D3" s="15"/>
      <c r="E3" s="77"/>
      <c r="F3" s="77"/>
      <c r="G3" s="77"/>
      <c r="H3" s="243" t="s">
        <v>388</v>
      </c>
      <c r="I3" s="242">
        <v>-14196</v>
      </c>
      <c r="J3" s="15"/>
      <c r="K3" s="151"/>
      <c r="L3" s="151"/>
      <c r="M3" s="151"/>
      <c r="N3" s="327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4"/>
    </row>
    <row r="4" spans="1:25" ht="15" customHeight="1" x14ac:dyDescent="0.2">
      <c r="A4" s="51" t="s">
        <v>145</v>
      </c>
      <c r="B4" s="77"/>
      <c r="C4" s="15"/>
      <c r="D4" s="15"/>
      <c r="E4" s="77"/>
      <c r="F4" s="77"/>
      <c r="G4" s="77"/>
      <c r="H4" s="243" t="s">
        <v>388</v>
      </c>
      <c r="I4" s="242"/>
      <c r="J4" s="15"/>
      <c r="K4" s="151">
        <v>-30000</v>
      </c>
      <c r="L4" s="151"/>
      <c r="M4" s="151"/>
      <c r="N4" s="327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4"/>
    </row>
    <row r="5" spans="1:25" ht="15" customHeight="1" thickBot="1" x14ac:dyDescent="0.3">
      <c r="A5" s="52"/>
      <c r="B5" s="84"/>
      <c r="C5" s="38"/>
      <c r="D5" s="38"/>
      <c r="E5" s="84"/>
      <c r="F5" s="84"/>
      <c r="G5" s="84"/>
      <c r="H5" s="120"/>
      <c r="I5" s="129"/>
      <c r="J5" s="39"/>
      <c r="K5" s="40"/>
      <c r="L5" s="40"/>
      <c r="M5" s="40"/>
      <c r="N5" s="354"/>
      <c r="O5" s="40"/>
      <c r="P5" s="40"/>
      <c r="Q5" s="40"/>
      <c r="R5" s="40"/>
      <c r="S5" s="40"/>
      <c r="T5" s="40"/>
      <c r="U5" s="40"/>
      <c r="V5" s="40"/>
      <c r="W5" s="40"/>
      <c r="X5" s="40"/>
      <c r="Y5" s="121"/>
    </row>
    <row r="6" spans="1:25" ht="19.899999999999999" customHeight="1" thickTop="1" thickBot="1" x14ac:dyDescent="0.3">
      <c r="A6" s="608" t="s">
        <v>340</v>
      </c>
      <c r="B6" s="609"/>
      <c r="C6" s="545"/>
      <c r="D6" s="545"/>
      <c r="E6" s="609"/>
      <c r="F6" s="609"/>
      <c r="G6" s="609"/>
      <c r="H6" s="511"/>
      <c r="I6" s="601">
        <f>SUM(I2:I5)</f>
        <v>-14196</v>
      </c>
      <c r="J6" s="600">
        <f t="shared" ref="J6:X6" si="0">SUM(J2:J5)</f>
        <v>0</v>
      </c>
      <c r="K6" s="600">
        <f t="shared" si="0"/>
        <v>-30000</v>
      </c>
      <c r="L6" s="600">
        <f t="shared" si="0"/>
        <v>0</v>
      </c>
      <c r="M6" s="600">
        <f t="shared" si="0"/>
        <v>0</v>
      </c>
      <c r="N6" s="611">
        <f t="shared" si="0"/>
        <v>0</v>
      </c>
      <c r="O6" s="600">
        <f t="shared" si="0"/>
        <v>0</v>
      </c>
      <c r="P6" s="600">
        <f t="shared" si="0"/>
        <v>0</v>
      </c>
      <c r="Q6" s="600">
        <f t="shared" si="0"/>
        <v>0</v>
      </c>
      <c r="R6" s="600">
        <f t="shared" si="0"/>
        <v>0</v>
      </c>
      <c r="S6" s="600">
        <f t="shared" si="0"/>
        <v>0</v>
      </c>
      <c r="T6" s="600">
        <f t="shared" si="0"/>
        <v>0</v>
      </c>
      <c r="U6" s="600">
        <f t="shared" si="0"/>
        <v>0</v>
      </c>
      <c r="V6" s="600">
        <f t="shared" si="0"/>
        <v>0</v>
      </c>
      <c r="W6" s="600">
        <f t="shared" si="0"/>
        <v>0</v>
      </c>
      <c r="X6" s="600">
        <f t="shared" si="0"/>
        <v>0</v>
      </c>
      <c r="Y6" s="610">
        <f>SUM(Y2:Y5)</f>
        <v>0</v>
      </c>
    </row>
    <row r="7" spans="1:25" ht="15" customHeight="1" thickTop="1" x14ac:dyDescent="0.25">
      <c r="A7" s="370"/>
      <c r="B7" s="78"/>
      <c r="C7" s="34"/>
      <c r="D7" s="34"/>
      <c r="E7" s="78"/>
      <c r="F7" s="78"/>
      <c r="G7" s="78"/>
      <c r="H7" s="433"/>
      <c r="I7" s="375"/>
      <c r="J7" s="35"/>
      <c r="K7" s="36"/>
      <c r="L7" s="36"/>
      <c r="M7" s="36"/>
      <c r="N7" s="372"/>
      <c r="O7" s="36"/>
      <c r="P7" s="36"/>
      <c r="Q7" s="36"/>
      <c r="R7" s="36"/>
      <c r="S7" s="36"/>
      <c r="T7" s="36"/>
      <c r="U7" s="36"/>
      <c r="V7" s="36"/>
      <c r="W7" s="36"/>
      <c r="X7" s="36"/>
      <c r="Y7" s="48"/>
    </row>
    <row r="8" spans="1:25" s="17" customFormat="1" ht="15" customHeight="1" x14ac:dyDescent="0.25">
      <c r="A8" s="437" t="s">
        <v>331</v>
      </c>
      <c r="B8" s="80"/>
      <c r="C8" s="13"/>
      <c r="D8" s="13"/>
      <c r="E8" s="80"/>
      <c r="F8" s="80"/>
      <c r="G8" s="80"/>
      <c r="H8" s="119"/>
      <c r="I8" s="57"/>
      <c r="J8" s="13"/>
      <c r="K8" s="10"/>
      <c r="L8" s="10"/>
      <c r="M8" s="10"/>
      <c r="N8" s="24"/>
      <c r="O8" s="10"/>
      <c r="P8" s="10"/>
      <c r="Q8" s="10"/>
      <c r="R8" s="10"/>
      <c r="S8" s="10"/>
      <c r="T8" s="10"/>
      <c r="U8" s="10"/>
      <c r="V8" s="10"/>
      <c r="W8" s="10"/>
      <c r="X8" s="10"/>
      <c r="Y8" s="23"/>
    </row>
    <row r="9" spans="1:25" ht="15" customHeight="1" x14ac:dyDescent="0.2">
      <c r="A9" s="51" t="s">
        <v>424</v>
      </c>
      <c r="B9" s="77"/>
      <c r="C9" s="15"/>
      <c r="D9" s="15"/>
      <c r="E9" s="77"/>
      <c r="F9" s="77"/>
      <c r="G9" s="77"/>
      <c r="H9" s="243"/>
      <c r="I9" s="242"/>
      <c r="J9" s="15"/>
      <c r="K9" s="151"/>
      <c r="L9" s="151"/>
      <c r="M9" s="151"/>
      <c r="N9" s="327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4"/>
    </row>
    <row r="10" spans="1:25" ht="15" customHeight="1" x14ac:dyDescent="0.2">
      <c r="A10" s="51" t="s">
        <v>426</v>
      </c>
      <c r="B10" s="77"/>
      <c r="C10" s="15"/>
      <c r="D10" s="15"/>
      <c r="E10" s="77"/>
      <c r="F10" s="77"/>
      <c r="G10" s="77"/>
      <c r="H10" s="243"/>
      <c r="I10" s="242"/>
      <c r="J10" s="15"/>
      <c r="K10" s="151"/>
      <c r="L10" s="151"/>
      <c r="M10" s="151"/>
      <c r="N10" s="327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4"/>
    </row>
    <row r="11" spans="1:25" ht="15" customHeight="1" x14ac:dyDescent="0.2">
      <c r="A11" s="51" t="s">
        <v>239</v>
      </c>
      <c r="B11" s="77"/>
      <c r="C11" s="15"/>
      <c r="D11" s="15"/>
      <c r="E11" s="77"/>
      <c r="F11" s="77"/>
      <c r="G11" s="77"/>
      <c r="H11" s="243"/>
      <c r="I11" s="242"/>
      <c r="J11" s="15"/>
      <c r="K11" s="151"/>
      <c r="L11" s="151"/>
      <c r="M11" s="151"/>
      <c r="N11" s="327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4"/>
    </row>
    <row r="12" spans="1:25" ht="15" customHeight="1" x14ac:dyDescent="0.2">
      <c r="A12" s="52" t="s">
        <v>453</v>
      </c>
      <c r="B12" s="84"/>
      <c r="C12" s="38"/>
      <c r="D12" s="38"/>
      <c r="E12" s="84"/>
      <c r="F12" s="84"/>
      <c r="G12" s="84"/>
      <c r="H12" s="244"/>
      <c r="I12" s="650"/>
      <c r="J12" s="38"/>
      <c r="K12" s="448"/>
      <c r="L12" s="448"/>
      <c r="M12" s="448"/>
      <c r="N12" s="651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9"/>
    </row>
    <row r="13" spans="1:25" ht="15" customHeight="1" thickBot="1" x14ac:dyDescent="0.25">
      <c r="A13" s="52" t="s">
        <v>138</v>
      </c>
      <c r="B13" s="84"/>
      <c r="C13" s="38"/>
      <c r="D13" s="38"/>
      <c r="E13" s="84"/>
      <c r="F13" s="84"/>
      <c r="G13" s="84"/>
      <c r="H13" s="84"/>
      <c r="I13" s="97">
        <v>10000</v>
      </c>
      <c r="J13" s="38">
        <v>10000</v>
      </c>
      <c r="K13" s="38">
        <v>10000</v>
      </c>
      <c r="L13" s="38">
        <v>10000</v>
      </c>
      <c r="M13" s="38">
        <v>0</v>
      </c>
      <c r="N13" s="32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92">
        <v>0</v>
      </c>
    </row>
    <row r="14" spans="1:25" s="17" customFormat="1" ht="19.899999999999999" customHeight="1" thickTop="1" thickBot="1" x14ac:dyDescent="0.3">
      <c r="A14" s="516" t="s">
        <v>335</v>
      </c>
      <c r="B14" s="517"/>
      <c r="C14" s="519"/>
      <c r="D14" s="519"/>
      <c r="E14" s="530"/>
      <c r="F14" s="530"/>
      <c r="G14" s="530"/>
      <c r="H14" s="530"/>
      <c r="I14" s="604">
        <f>SUM(I8:I13)</f>
        <v>10000</v>
      </c>
      <c r="J14" s="604">
        <f t="shared" ref="J14:X14" si="1">SUM(J8:J13)</f>
        <v>10000</v>
      </c>
      <c r="K14" s="604">
        <f t="shared" si="1"/>
        <v>10000</v>
      </c>
      <c r="L14" s="604">
        <f t="shared" si="1"/>
        <v>10000</v>
      </c>
      <c r="M14" s="604">
        <f t="shared" si="1"/>
        <v>0</v>
      </c>
      <c r="N14" s="604">
        <f t="shared" si="1"/>
        <v>0</v>
      </c>
      <c r="O14" s="604">
        <f t="shared" si="1"/>
        <v>0</v>
      </c>
      <c r="P14" s="604">
        <f t="shared" si="1"/>
        <v>0</v>
      </c>
      <c r="Q14" s="604">
        <f t="shared" si="1"/>
        <v>0</v>
      </c>
      <c r="R14" s="604">
        <f t="shared" si="1"/>
        <v>0</v>
      </c>
      <c r="S14" s="604">
        <f t="shared" si="1"/>
        <v>0</v>
      </c>
      <c r="T14" s="604">
        <f t="shared" si="1"/>
        <v>0</v>
      </c>
      <c r="U14" s="604">
        <f t="shared" si="1"/>
        <v>0</v>
      </c>
      <c r="V14" s="604">
        <f t="shared" si="1"/>
        <v>0</v>
      </c>
      <c r="W14" s="604">
        <f t="shared" si="1"/>
        <v>0</v>
      </c>
      <c r="X14" s="604">
        <f t="shared" si="1"/>
        <v>0</v>
      </c>
      <c r="Y14" s="520">
        <f>SUM(Y8:Y13)</f>
        <v>0</v>
      </c>
    </row>
    <row r="15" spans="1:25" ht="15" customHeight="1" thickTop="1" thickBot="1" x14ac:dyDescent="0.3">
      <c r="A15" s="53"/>
      <c r="B15" s="85"/>
      <c r="C15" s="46"/>
      <c r="D15" s="46"/>
      <c r="E15" s="85"/>
      <c r="F15" s="85"/>
      <c r="G15" s="85"/>
      <c r="H15" s="362"/>
      <c r="I15" s="131"/>
      <c r="J15" s="69"/>
      <c r="K15" s="47"/>
      <c r="L15" s="69"/>
      <c r="M15" s="69"/>
      <c r="N15" s="125"/>
      <c r="O15" s="69"/>
      <c r="P15" s="69"/>
      <c r="Q15" s="69"/>
      <c r="R15" s="69"/>
      <c r="S15" s="69"/>
      <c r="T15" s="47"/>
      <c r="U15" s="47"/>
      <c r="V15" s="47"/>
      <c r="W15" s="47"/>
      <c r="X15" s="47"/>
      <c r="Y15" s="147"/>
    </row>
    <row r="16" spans="1:25" s="17" customFormat="1" ht="19.899999999999999" customHeight="1" thickTop="1" thickBot="1" x14ac:dyDescent="0.3">
      <c r="A16" s="438" t="s">
        <v>336</v>
      </c>
      <c r="B16" s="157"/>
      <c r="C16" s="72"/>
      <c r="D16" s="72"/>
      <c r="E16" s="157"/>
      <c r="F16" s="157"/>
      <c r="G16" s="157"/>
      <c r="H16" s="157">
        <v>21108</v>
      </c>
      <c r="I16" s="71">
        <f>H16+I6+I14</f>
        <v>16912</v>
      </c>
      <c r="J16" s="72">
        <f t="shared" ref="J16:W16" si="2">I16+J6+J14</f>
        <v>26912</v>
      </c>
      <c r="K16" s="72">
        <f t="shared" si="2"/>
        <v>6912</v>
      </c>
      <c r="L16" s="72">
        <f t="shared" si="2"/>
        <v>16912</v>
      </c>
      <c r="M16" s="72">
        <f t="shared" si="2"/>
        <v>16912</v>
      </c>
      <c r="N16" s="331">
        <f t="shared" si="2"/>
        <v>16912</v>
      </c>
      <c r="O16" s="72">
        <f t="shared" si="2"/>
        <v>16912</v>
      </c>
      <c r="P16" s="72">
        <f t="shared" si="2"/>
        <v>16912</v>
      </c>
      <c r="Q16" s="72">
        <f t="shared" si="2"/>
        <v>16912</v>
      </c>
      <c r="R16" s="72">
        <f t="shared" si="2"/>
        <v>16912</v>
      </c>
      <c r="S16" s="72">
        <f t="shared" si="2"/>
        <v>16912</v>
      </c>
      <c r="T16" s="72">
        <f t="shared" si="2"/>
        <v>16912</v>
      </c>
      <c r="U16" s="72">
        <f t="shared" si="2"/>
        <v>16912</v>
      </c>
      <c r="V16" s="72">
        <f t="shared" si="2"/>
        <v>16912</v>
      </c>
      <c r="W16" s="72">
        <f t="shared" si="2"/>
        <v>16912</v>
      </c>
      <c r="X16" s="72">
        <f t="shared" ref="X16:Y16" si="3">W16+X6+X14</f>
        <v>16912</v>
      </c>
      <c r="Y16" s="86">
        <f t="shared" si="3"/>
        <v>16912</v>
      </c>
    </row>
    <row r="17" spans="1:25" s="17" customFormat="1" ht="15" customHeight="1" thickTop="1" thickBot="1" x14ac:dyDescent="0.3">
      <c r="A17" s="53"/>
      <c r="B17" s="362"/>
      <c r="C17" s="47"/>
      <c r="D17" s="47"/>
      <c r="E17" s="362"/>
      <c r="F17" s="362"/>
      <c r="G17" s="362"/>
      <c r="H17" s="362"/>
      <c r="I17" s="64"/>
      <c r="J17" s="47"/>
      <c r="K17" s="47"/>
      <c r="L17" s="47"/>
      <c r="M17" s="47"/>
      <c r="N17" s="373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147"/>
    </row>
    <row r="18" spans="1:25" s="17" customFormat="1" ht="19.899999999999999" customHeight="1" thickTop="1" thickBot="1" x14ac:dyDescent="0.3">
      <c r="A18" s="334" t="s">
        <v>337</v>
      </c>
      <c r="B18" s="606"/>
      <c r="C18" s="332"/>
      <c r="D18" s="332"/>
      <c r="E18" s="607"/>
      <c r="F18" s="607"/>
      <c r="G18" s="607"/>
      <c r="H18" s="607"/>
      <c r="I18" s="333">
        <f t="shared" ref="I18:W18" si="4">I13</f>
        <v>10000</v>
      </c>
      <c r="J18" s="332">
        <f t="shared" si="4"/>
        <v>10000</v>
      </c>
      <c r="K18" s="332">
        <f t="shared" si="4"/>
        <v>10000</v>
      </c>
      <c r="L18" s="332">
        <f t="shared" si="4"/>
        <v>10000</v>
      </c>
      <c r="M18" s="332">
        <f t="shared" si="4"/>
        <v>0</v>
      </c>
      <c r="N18" s="336">
        <f t="shared" si="4"/>
        <v>0</v>
      </c>
      <c r="O18" s="332">
        <f t="shared" si="4"/>
        <v>0</v>
      </c>
      <c r="P18" s="332">
        <f t="shared" si="4"/>
        <v>0</v>
      </c>
      <c r="Q18" s="332">
        <f t="shared" si="4"/>
        <v>0</v>
      </c>
      <c r="R18" s="332">
        <f t="shared" si="4"/>
        <v>0</v>
      </c>
      <c r="S18" s="332">
        <f t="shared" si="4"/>
        <v>0</v>
      </c>
      <c r="T18" s="332">
        <f t="shared" si="4"/>
        <v>0</v>
      </c>
      <c r="U18" s="332">
        <f t="shared" si="4"/>
        <v>0</v>
      </c>
      <c r="V18" s="332">
        <f t="shared" si="4"/>
        <v>0</v>
      </c>
      <c r="W18" s="332">
        <f t="shared" si="4"/>
        <v>0</v>
      </c>
      <c r="X18" s="332">
        <f t="shared" ref="X18:Y18" si="5">X13</f>
        <v>0</v>
      </c>
      <c r="Y18" s="335">
        <f t="shared" si="5"/>
        <v>0</v>
      </c>
    </row>
    <row r="19" spans="1:25" ht="42.6" customHeight="1" thickTop="1" x14ac:dyDescent="0.25">
      <c r="A19" s="2"/>
      <c r="B19" s="82"/>
    </row>
    <row r="20" spans="1:25" ht="42.6" customHeight="1" x14ac:dyDescent="0.25">
      <c r="A20" s="2"/>
      <c r="B20" s="82"/>
    </row>
    <row r="21" spans="1:25" ht="42.6" customHeight="1" x14ac:dyDescent="0.25">
      <c r="A21" s="2"/>
      <c r="B21" s="82"/>
    </row>
    <row r="22" spans="1:25" ht="42.6" customHeight="1" x14ac:dyDescent="0.25">
      <c r="A22" s="2"/>
      <c r="B22" s="82"/>
    </row>
    <row r="23" spans="1:25" ht="42.6" customHeight="1" x14ac:dyDescent="0.25">
      <c r="A23" s="2"/>
      <c r="B23" s="82"/>
    </row>
    <row r="24" spans="1:25" ht="42.6" customHeight="1" x14ac:dyDescent="0.25">
      <c r="A24" s="2"/>
      <c r="B24" s="82"/>
    </row>
  </sheetData>
  <printOptions horizontalCentered="1"/>
  <pageMargins left="0" right="0" top="0.5" bottom="0" header="0" footer="0"/>
  <pageSetup paperSize="5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FY27 SUMMARY</vt:lpstr>
      <vt:lpstr>FY27 Town Center</vt:lpstr>
      <vt:lpstr>FY27 Police</vt:lpstr>
      <vt:lpstr>FY27 Library</vt:lpstr>
      <vt:lpstr>FY27 Fire Safety</vt:lpstr>
      <vt:lpstr>FY27 Fire Reserve</vt:lpstr>
      <vt:lpstr>FY27 Higway Capital</vt:lpstr>
      <vt:lpstr>FY27 Hwy Bridge &amp; Culvert</vt:lpstr>
      <vt:lpstr>FY27 Hwy Guardrail</vt:lpstr>
      <vt:lpstr>FY27 Highway Gravel Plan</vt:lpstr>
      <vt:lpstr>FY27 Highway Paving Plan</vt:lpstr>
      <vt:lpstr>27 New Transport Infrastructure</vt:lpstr>
      <vt:lpstr>FY27 New Sidewalks</vt:lpstr>
      <vt:lpstr>FY27 Admin</vt:lpstr>
      <vt:lpstr>15 year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Josh Arneson</cp:lastModifiedBy>
  <cp:lastPrinted>2025-02-19T19:57:02Z</cp:lastPrinted>
  <dcterms:created xsi:type="dcterms:W3CDTF">2022-01-24T14:21:54Z</dcterms:created>
  <dcterms:modified xsi:type="dcterms:W3CDTF">2026-01-02T19:06:57Z</dcterms:modified>
</cp:coreProperties>
</file>