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firstSheet="3" activeTab="5"/>
  </bookViews>
  <sheets>
    <sheet name="Cash Balance" sheetId="5" r:id="rId1"/>
    <sheet name="Liquid Assets" sheetId="8" r:id="rId2"/>
    <sheet name="Septage Revenues" sheetId="9" r:id="rId3"/>
    <sheet name="Delinquencies" sheetId="3" r:id="rId4"/>
    <sheet name="Reserves" sheetId="4" r:id="rId5"/>
    <sheet name="Debt Schedules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7" l="1"/>
  <c r="K2" i="4"/>
  <c r="J5" i="4"/>
  <c r="J10" i="4"/>
  <c r="J12" i="4" l="1"/>
  <c r="D33" i="3"/>
  <c r="D29" i="3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N31" i="7"/>
  <c r="M31" i="7"/>
  <c r="L31" i="7"/>
  <c r="K31" i="7"/>
  <c r="J31" i="7"/>
  <c r="I31" i="7"/>
  <c r="H31" i="7"/>
  <c r="G31" i="7"/>
  <c r="F31" i="7"/>
  <c r="G10" i="4" l="1"/>
  <c r="G5" i="4"/>
  <c r="G12" i="4" s="1"/>
  <c r="G9" i="9"/>
  <c r="F35" i="8" l="1"/>
  <c r="D9" i="9"/>
  <c r="D11" i="9" s="1"/>
  <c r="E9" i="9"/>
  <c r="E11" i="9" s="1"/>
  <c r="F9" i="9"/>
  <c r="F11" i="9" s="1"/>
  <c r="G11" i="9"/>
  <c r="C9" i="9"/>
  <c r="C11" i="9" s="1"/>
  <c r="G5" i="9"/>
  <c r="F5" i="9"/>
  <c r="E5" i="9"/>
  <c r="D5" i="9"/>
  <c r="C5" i="9"/>
  <c r="M35" i="8"/>
  <c r="D35" i="8"/>
  <c r="K8" i="4"/>
  <c r="K9" i="4"/>
  <c r="K7" i="4"/>
  <c r="K3" i="4"/>
  <c r="K4" i="4"/>
  <c r="I35" i="8"/>
  <c r="K35" i="8"/>
  <c r="B35" i="8"/>
  <c r="I10" i="4" l="1"/>
  <c r="F10" i="4"/>
  <c r="E10" i="4"/>
  <c r="D10" i="4"/>
  <c r="C10" i="4"/>
  <c r="H10" i="4"/>
  <c r="I5" i="4"/>
  <c r="I12" i="4" s="1"/>
  <c r="F5" i="4"/>
  <c r="E5" i="4"/>
  <c r="D5" i="4"/>
  <c r="D12" i="4" s="1"/>
  <c r="C5" i="4"/>
  <c r="C12" i="4" s="1"/>
  <c r="H5" i="4"/>
  <c r="E12" i="4" l="1"/>
  <c r="F12" i="4"/>
  <c r="H12" i="4"/>
  <c r="K10" i="4"/>
  <c r="K5" i="4"/>
  <c r="K12" i="4" l="1"/>
</calcChain>
</file>

<file path=xl/sharedStrings.xml><?xml version="1.0" encoding="utf-8"?>
<sst xmlns="http://schemas.openxmlformats.org/spreadsheetml/2006/main" count="331" uniqueCount="272">
  <si>
    <t>December</t>
  </si>
  <si>
    <t>March</t>
  </si>
  <si>
    <t>June</t>
  </si>
  <si>
    <t>RESERVE ACCOUNTS</t>
  </si>
  <si>
    <t>FY20</t>
  </si>
  <si>
    <t>FY18</t>
  </si>
  <si>
    <t>FY17</t>
  </si>
  <si>
    <t>FY19</t>
  </si>
  <si>
    <t>FY21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</si>
  <si>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</si>
  <si>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January</t>
  </si>
  <si>
    <t>February</t>
  </si>
  <si>
    <t>July</t>
  </si>
  <si>
    <t>August</t>
  </si>
  <si>
    <t>September</t>
  </si>
  <si>
    <t>October</t>
  </si>
  <si>
    <t>November</t>
  </si>
  <si>
    <t>April</t>
  </si>
  <si>
    <t>May</t>
  </si>
  <si>
    <t>Loan Amount</t>
  </si>
  <si>
    <t>Total FY17</t>
  </si>
  <si>
    <t>Total FY18</t>
  </si>
  <si>
    <t>Total FY19</t>
  </si>
  <si>
    <t>Total FY20</t>
  </si>
  <si>
    <t>Total FY21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</si>
  <si>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</si>
  <si>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</si>
  <si>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</si>
  <si>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</si>
  <si>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</si>
  <si>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</si>
  <si>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</si>
  <si>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</si>
  <si>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</si>
  <si>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</si>
  <si>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</si>
  <si>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</si>
  <si>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</si>
  <si>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</si>
  <si>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</si>
  <si>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</si>
  <si>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</si>
  <si>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</si>
  <si>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</si>
  <si>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</si>
  <si>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</si>
  <si>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</si>
  <si>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</si>
  <si>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</si>
  <si>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</si>
  <si>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</si>
  <si>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</si>
  <si>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</si>
  <si>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</si>
  <si>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</si>
  <si>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</si>
  <si>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</si>
  <si>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</si>
  <si>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</si>
  <si>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</si>
  <si>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</si>
  <si>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</si>
  <si>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</si>
  <si>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</si>
  <si>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</si>
  <si>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</si>
  <si>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</si>
  <si>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</si>
  <si>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</si>
  <si>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</si>
  <si>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</si>
  <si>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</si>
  <si>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</si>
  <si>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</si>
  <si>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</si>
  <si>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</si>
  <si>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</si>
  <si>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</si>
  <si>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</si>
  <si>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Water</t>
  </si>
  <si>
    <t>20-7-90-2-90.08</t>
  </si>
  <si>
    <t>20-7-90-2-90.16</t>
  </si>
  <si>
    <t>Water Tank gap interest</t>
  </si>
  <si>
    <t>Refinanced Union Bank FY20</t>
  </si>
  <si>
    <t>Water Tank gap principal</t>
  </si>
  <si>
    <t>20-7-90-2-90.17</t>
  </si>
  <si>
    <t>1.91% annum, 05/05/21 5 years</t>
  </si>
  <si>
    <t xml:space="preserve"> </t>
  </si>
  <si>
    <t>Sewer</t>
  </si>
  <si>
    <t>RF1-074-3 Phosphorus study Principal</t>
  </si>
  <si>
    <t>21-7-90-2-90.02</t>
  </si>
  <si>
    <t>VMBB VT  State Revolving RF1-074-3</t>
  </si>
  <si>
    <t>.02 Admin fee, 03/01/2007, 19 years (verify 19 year)</t>
  </si>
  <si>
    <t>21-7-90-2-90.01</t>
  </si>
  <si>
    <t>VMBB VT State Revolving RF1-101</t>
  </si>
  <si>
    <t>0%, 04/01/18, 10 years (verify 10th year)</t>
  </si>
  <si>
    <t>21-7-90-2-90.06</t>
  </si>
  <si>
    <t>VMBB VT State Revolving AR1-058</t>
  </si>
  <si>
    <t>W&amp;S</t>
  </si>
  <si>
    <t>W&amp;S Jericho Road principal 52% (water 56% sewer 44%)</t>
  </si>
  <si>
    <t>20-7-90-2-90.07</t>
  </si>
  <si>
    <t>W&amp;S Jericho Road intrerest (water 56% sewer 44%)</t>
  </si>
  <si>
    <t>20-7-90-5-93.02</t>
  </si>
  <si>
    <t>VMBB VT State Revolving East Main RF3-335</t>
  </si>
  <si>
    <t>20-7-90-5-90.01</t>
  </si>
  <si>
    <t>VMBB VT  State Revolving Water Resevoir RF3 301</t>
  </si>
  <si>
    <t>Totals of All</t>
  </si>
  <si>
    <t>Water Short Term (10 yr) Capital</t>
  </si>
  <si>
    <t>Water Capital Reserve</t>
  </si>
  <si>
    <t>Water Distribution System</t>
  </si>
  <si>
    <t>Wastewater Short Term (10yr) Capital</t>
  </si>
  <si>
    <t>Wastewater Collection System</t>
  </si>
  <si>
    <t>Wastewater Capital</t>
  </si>
  <si>
    <t>Acct #</t>
  </si>
  <si>
    <t>Name</t>
  </si>
  <si>
    <t>Owed</t>
  </si>
  <si>
    <t>Agreement</t>
  </si>
  <si>
    <t>Last payment</t>
  </si>
  <si>
    <t>Last Payment</t>
  </si>
  <si>
    <t>proposed</t>
  </si>
  <si>
    <t>in place</t>
  </si>
  <si>
    <t>received</t>
  </si>
  <si>
    <t>Date</t>
  </si>
  <si>
    <t>Dulude, Sharon</t>
  </si>
  <si>
    <t>Hansen, Jeffrey</t>
  </si>
  <si>
    <t>Doherty, Donald</t>
  </si>
  <si>
    <t>Miodownik, Derek</t>
  </si>
  <si>
    <t>TOTAL</t>
  </si>
  <si>
    <t>SEPTAGE HAULERS</t>
  </si>
  <si>
    <t>Past Due</t>
  </si>
  <si>
    <t>System Users</t>
  </si>
  <si>
    <t>July 30th</t>
  </si>
  <si>
    <t>August 31st</t>
  </si>
  <si>
    <t>September 30th</t>
  </si>
  <si>
    <t>End of month balance</t>
  </si>
  <si>
    <t>Number of delinquent accounts at months end</t>
  </si>
  <si>
    <t>October 31st</t>
  </si>
  <si>
    <t>November 30th</t>
  </si>
  <si>
    <t>December 31st</t>
  </si>
  <si>
    <t>Balance on all delinquent accounts on 10/01/20</t>
  </si>
  <si>
    <t>Number of delinquent accounts on 10/01/2019</t>
  </si>
  <si>
    <t>January 30th</t>
  </si>
  <si>
    <t>February 28th</t>
  </si>
  <si>
    <t>March 31st</t>
  </si>
  <si>
    <t>Balance on all delinquent accounts on 01/01/2021</t>
  </si>
  <si>
    <t>Number of delinquent accounts on 01/01/2021</t>
  </si>
  <si>
    <t>April 30th</t>
  </si>
  <si>
    <t>May 31st</t>
  </si>
  <si>
    <t>June 30th</t>
  </si>
  <si>
    <t>Balance on all delinquent accounts on 04/01/2021</t>
  </si>
  <si>
    <t>Number of delinquent accounts on 04/01/2021</t>
  </si>
  <si>
    <t>Total</t>
  </si>
  <si>
    <t>Sub Total</t>
  </si>
  <si>
    <t>Water &amp; Wastewater bank account</t>
  </si>
  <si>
    <t>TOWN OF RICHMOND</t>
  </si>
  <si>
    <t>LIQUID NET ASSETS</t>
  </si>
  <si>
    <t>WATER FUND</t>
  </si>
  <si>
    <t>ASSETS:</t>
  </si>
  <si>
    <t>CHECKING ACCOUNT</t>
  </si>
  <si>
    <t>PREPAID EXPENSES</t>
  </si>
  <si>
    <t>ACCTS RECEIVABLE WATER</t>
  </si>
  <si>
    <t>MISC RECEIVABLES</t>
  </si>
  <si>
    <t>LIABILITIES:</t>
  </si>
  <si>
    <t>ACCOUNTS PAYABLE</t>
  </si>
  <si>
    <t>ACCRUED INTEREST PAYABLE</t>
  </si>
  <si>
    <t>ACCRUED WAGES 30%</t>
  </si>
  <si>
    <t>ACCRUED VACATION 30%</t>
  </si>
  <si>
    <t>FUND BALANCES:</t>
  </si>
  <si>
    <t>FB SHORT TERM CAP RESERVE</t>
  </si>
  <si>
    <t>FB WATER CAPITAL RESERVE</t>
  </si>
  <si>
    <t>FB DISTRIBUTION SYST RESE</t>
  </si>
  <si>
    <t>Budgeted FY21 Contribution</t>
  </si>
  <si>
    <t>ACCTS RECEIVABLE SEWER</t>
  </si>
  <si>
    <t>ACCTS RECEIVABLE SEPTAGE</t>
  </si>
  <si>
    <t>ACCRUED WAGES 70%</t>
  </si>
  <si>
    <t>ACCRUED VACATION 70%</t>
  </si>
  <si>
    <t>FB  COLLECTION SYSTEM FUND</t>
  </si>
  <si>
    <t>FB WASTEWATER CAPITAL RESERVE</t>
  </si>
  <si>
    <t>FB COLLECTION SYSTEM RESERVE</t>
  </si>
  <si>
    <t>WASTE WATER FUND</t>
  </si>
  <si>
    <t>Senesac</t>
  </si>
  <si>
    <t>Water Sub Total</t>
  </si>
  <si>
    <t>CHECKING DUE FROM/TO</t>
  </si>
  <si>
    <t>FY 20 Balance</t>
  </si>
  <si>
    <t>FY21 Expenses</t>
  </si>
  <si>
    <t>FY 21 Expenses</t>
  </si>
  <si>
    <t xml:space="preserve">Septage </t>
  </si>
  <si>
    <t>Revenue</t>
  </si>
  <si>
    <t>WWTF Water Bill</t>
  </si>
  <si>
    <t>Biosolids Disposal</t>
  </si>
  <si>
    <t>Biosolids Chemicals</t>
  </si>
  <si>
    <t>Highest balance for the year</t>
  </si>
  <si>
    <t>Lowest balance for the year</t>
  </si>
  <si>
    <t xml:space="preserve">FY21 </t>
  </si>
  <si>
    <t>Actual 06/30/2021</t>
  </si>
  <si>
    <t>Actual 06/30/21</t>
  </si>
  <si>
    <t>FY22 Total as of 09/30/2021</t>
  </si>
  <si>
    <t>Feloney, Cindy</t>
  </si>
  <si>
    <t>Glabicky, Janina</t>
  </si>
  <si>
    <t>Nakatomi Plaza LLC (Big Spruce)</t>
  </si>
  <si>
    <t>Chicago Yacht Club (Hatchet)</t>
  </si>
  <si>
    <t>Lajoie, Annie</t>
  </si>
  <si>
    <t>FY22 Beginning Balance</t>
  </si>
  <si>
    <t>FY22 Budgeted Transfers</t>
  </si>
  <si>
    <t>Due Dates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</si>
  <si>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</si>
  <si>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</si>
  <si>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</si>
  <si>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</si>
  <si>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</si>
  <si>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</si>
  <si>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</si>
  <si>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</si>
  <si>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</si>
  <si>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</si>
  <si>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</si>
  <si>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</si>
  <si>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</si>
  <si>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</si>
  <si>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</si>
  <si>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</si>
  <si>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</si>
  <si>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</si>
  <si>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</si>
  <si>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</si>
  <si>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</si>
  <si>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</si>
  <si>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</si>
  <si>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</si>
  <si>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05/05/**</t>
  </si>
  <si>
    <t>03/01/**</t>
  </si>
  <si>
    <t>04/01**</t>
  </si>
  <si>
    <t>AR1-058 7 a millet Sewer principal 2/3</t>
  </si>
  <si>
    <t>05/01/**</t>
  </si>
  <si>
    <t>RF3-335 principal only</t>
  </si>
  <si>
    <t>05/01/18, 30 years</t>
  </si>
  <si>
    <t>RF3-302-2 principal only</t>
  </si>
  <si>
    <t>07/01/**</t>
  </si>
  <si>
    <t>07/01/18, 30 years</t>
  </si>
  <si>
    <t>RF3-365 Bridge Street (upper and lower) principal only</t>
  </si>
  <si>
    <t>20-7-90-5-90.13</t>
  </si>
  <si>
    <t>09/014/21</t>
  </si>
  <si>
    <t>VMBB VT State Revolving Bridge St upper</t>
  </si>
  <si>
    <t>09/01/21, 40 years</t>
  </si>
  <si>
    <t xml:space="preserve">RF3-444-3 Bridge Street (Church St to Bridge) </t>
  </si>
  <si>
    <t>Waste Water</t>
  </si>
  <si>
    <t>RF1-290 Gateway</t>
  </si>
  <si>
    <t>21-7-90-2-90.19</t>
  </si>
  <si>
    <t xml:space="preserve">RF1-101 East Main St. Planning </t>
  </si>
  <si>
    <t>Murray</t>
  </si>
  <si>
    <t>Tucker, Greg</t>
  </si>
  <si>
    <t>Werner, Kyle</t>
  </si>
  <si>
    <t>Canniff, Christopher</t>
  </si>
  <si>
    <t>Waters, Morgan</t>
  </si>
  <si>
    <t>Carmichael, Alison</t>
  </si>
  <si>
    <t>Vermont Farm Bureau</t>
  </si>
  <si>
    <t>Galloway, Morris</t>
  </si>
  <si>
    <t>Nelson, Steven</t>
  </si>
  <si>
    <t>Downing, Rebecca</t>
  </si>
  <si>
    <t>Nadeau, Paul</t>
  </si>
  <si>
    <t>Zachary, Vincentio</t>
  </si>
  <si>
    <t>Hauf, Paul</t>
  </si>
  <si>
    <t>Drumm, Dave</t>
  </si>
  <si>
    <t>Reinschmidt, Sandra</t>
  </si>
  <si>
    <t>Austin, Kyle</t>
  </si>
  <si>
    <t>Balance on all delinquent accounts on 07/01/2021</t>
  </si>
  <si>
    <t>Number of delinquent accounts on 07/01/2021</t>
  </si>
  <si>
    <t>FY21 adjustments not complete as of 07/29/21</t>
  </si>
  <si>
    <t>FY22    Usage</t>
  </si>
  <si>
    <t xml:space="preserve"> v</t>
  </si>
  <si>
    <t>Loan combined with Highway but these numbers are for just water and sewer</t>
  </si>
  <si>
    <t>Loan combined with Highway but these  numbers are just for the Sewer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</si>
</sst>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m/d/yy;@"/>
    <numFmt numFmtId="165" formatCode="mm/dd/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0" fontId="1" fillId="0" borderId="0" xfId="0" applyFont="1"/>
    <xf numFmtId="41" fontId="0" fillId="0" borderId="0" xfId="0" applyNumberFormat="1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3" fontId="0" fillId="0" borderId="0" xfId="0" applyNumberFormat="1" applyFill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" fontId="5" fillId="0" borderId="1" xfId="0" applyNumberFormat="1" applyFont="1" applyBorder="1"/>
    <xf numFmtId="165" fontId="5" fillId="2" borderId="1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0" applyNumberFormat="1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4" fontId="6" fillId="0" borderId="0" xfId="0" applyNumberFormat="1" applyFont="1"/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41" fontId="0" fillId="0" borderId="4" xfId="0" applyNumberFormat="1" applyFill="1" applyBorder="1"/>
    <xf numFmtId="41" fontId="0" fillId="0" borderId="4" xfId="0" applyNumberFormat="1" applyBorder="1"/>
    <xf numFmtId="3" fontId="0" fillId="0" borderId="4" xfId="0" applyNumberFormat="1" applyFill="1" applyBorder="1"/>
    <xf numFmtId="3" fontId="0" fillId="0" borderId="4" xfId="0" applyNumberForma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8" xfId="0" applyNumberFormat="1" applyBorder="1"/>
    <xf numFmtId="40" fontId="0" fillId="0" borderId="0" xfId="0" applyNumberFormat="1" applyFill="1"/>
    <xf numFmtId="0" fontId="0" fillId="0" borderId="0" xfId="0" applyFill="1"/>
    <xf numFmtId="41" fontId="0" fillId="0" borderId="0" xfId="0" applyNumberFormat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41" fontId="0" fillId="0" borderId="9" xfId="0" applyNumberFormat="1" applyBorder="1"/>
    <xf numFmtId="1" fontId="1" fillId="0" borderId="10" xfId="0" applyNumberFormat="1" applyFont="1" applyFill="1" applyBorder="1" applyAlignment="1">
      <alignment horizontal="center"/>
    </xf>
    <xf numFmtId="41" fontId="0" fillId="0" borderId="10" xfId="0" applyNumberFormat="1" applyFill="1" applyBorder="1"/>
    <xf numFmtId="41" fontId="0" fillId="0" borderId="11" xfId="0" applyNumberFormat="1" applyBorder="1"/>
    <xf numFmtId="3" fontId="0" fillId="0" borderId="10" xfId="0" applyNumberFormat="1" applyFill="1" applyBorder="1"/>
    <xf numFmtId="41" fontId="0" fillId="0" borderId="12" xfId="0" applyNumberFormat="1" applyBorder="1"/>
    <xf numFmtId="0" fontId="1" fillId="0" borderId="13" xfId="0" applyFont="1" applyBorder="1" applyAlignment="1">
      <alignment horizontal="center" wrapText="1"/>
    </xf>
    <xf numFmtId="41" fontId="0" fillId="0" borderId="13" xfId="0" applyNumberFormat="1" applyBorder="1"/>
    <xf numFmtId="41" fontId="0" fillId="0" borderId="14" xfId="0" applyNumberFormat="1" applyBorder="1"/>
    <xf numFmtId="0" fontId="0" fillId="0" borderId="13" xfId="0" applyBorder="1"/>
    <xf numFmtId="41" fontId="0" fillId="0" borderId="15" xfId="0" applyNumberFormat="1" applyBorder="1"/>
    <xf numFmtId="4" fontId="5" fillId="2" borderId="1" xfId="0" applyNumberFormat="1" applyFont="1" applyFill="1" applyBorder="1" applyAlignment="1">
      <alignment horizontal="center"/>
    </xf>
    <xf numFmtId="41" fontId="2" fillId="3" borderId="0" xfId="0" applyNumberFormat="1" applyFont="1" applyFill="1"/>
    <xf numFmtId="41" fontId="2" fillId="0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41" fontId="2" fillId="4" borderId="0" xfId="0" applyNumberFormat="1" applyFont="1" applyFill="1"/>
    <xf numFmtId="164" fontId="5" fillId="2" borderId="1" xfId="0" applyNumberFormat="1" applyFont="1" applyFill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Alignment="1">
      <alignment horizontal="left"/>
    </xf>
    <xf numFmtId="0" fontId="4" fillId="0" borderId="0" xfId="0" applyFont="1"/>
    <xf numFmtId="0" fontId="4" fillId="0" borderId="0" xfId="0" quotePrefix="1" applyFont="1"/>
    <xf numFmtId="40" fontId="0" fillId="3" borderId="0" xfId="0" applyNumberFormat="1" applyFill="1"/>
    <xf numFmtId="0" fontId="0" fillId="3" borderId="0" xfId="0" applyFill="1"/>
    <xf numFmtId="0" fontId="7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40" fontId="0" fillId="0" borderId="0" xfId="0" applyNumberFormat="1" applyFill="1" applyAlignment="1">
      <alignment horizontal="centerContinuous"/>
    </xf>
    <xf numFmtId="0" fontId="7" fillId="0" borderId="0" xfId="0" applyFont="1" applyFill="1" applyAlignment="1">
      <alignment horizontal="center"/>
    </xf>
    <xf numFmtId="14" fontId="0" fillId="0" borderId="0" xfId="0" applyNumberFormat="1" applyFill="1"/>
    <xf numFmtId="40" fontId="7" fillId="0" borderId="0" xfId="0" applyNumberFormat="1" applyFont="1" applyFill="1" applyAlignment="1">
      <alignment horizontal="center"/>
    </xf>
    <xf numFmtId="0" fontId="7" fillId="0" borderId="0" xfId="0" applyFont="1" applyFill="1"/>
    <xf numFmtId="4" fontId="0" fillId="0" borderId="0" xfId="0" applyNumberForma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1" fillId="0" borderId="16" xfId="0" applyFont="1" applyBorder="1" applyAlignment="1">
      <alignment horizontal="center" wrapText="1"/>
    </xf>
    <xf numFmtId="41" fontId="0" fillId="0" borderId="16" xfId="0" applyNumberFormat="1" applyBorder="1"/>
    <xf numFmtId="41" fontId="0" fillId="0" borderId="17" xfId="0" applyNumberFormat="1" applyBorder="1"/>
    <xf numFmtId="0" fontId="0" fillId="0" borderId="16" xfId="0" applyBorder="1"/>
    <xf numFmtId="41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60" zoomScaleNormal="100" workbookViewId="0">
      <selection activeCell="G29" sqref="G29"/>
    </sheetView>
  </sheetViews>
  <sheetFormatPr defaultRowHeight="15.75" x14ac:dyDescent="0.25"/>
  <cols>
    <col min="1" max="1" width="12" style="6" customWidth="1"/>
    <col min="2" max="2" width="3.28515625" style="6" customWidth="1"/>
    <col min="3" max="6" width="11.5703125" style="6" bestFit="1" customWidth="1"/>
    <col min="7" max="7" width="12.7109375" style="6" bestFit="1" customWidth="1"/>
    <col min="8" max="16384" width="9.140625" style="6"/>
  </cols>
  <sheetData>
    <row r="1" spans="1:7" x14ac:dyDescent="0.25">
      <c r="A1" s="6" t="s">
        <v>153</v>
      </c>
    </row>
    <row r="2" spans="1:7" x14ac:dyDescent="0.25">
      <c r="C2" s="7" t="s">
        <v>6</v>
      </c>
      <c r="D2" s="7" t="s">
        <v>5</v>
      </c>
      <c r="E2" s="7" t="s">
        <v>7</v>
      </c>
      <c r="F2" s="7" t="s">
        <v>4</v>
      </c>
      <c r="G2" s="7" t="s">
        <v>8</v>
      </c>
    </row>
    <row r="3" spans="1:7" x14ac:dyDescent="0.25">
      <c r="A3" s="8" t="s">
        <v>12</v>
      </c>
      <c r="C3" s="69">
        <v>325853.90000000002</v>
      </c>
      <c r="D3" s="69">
        <v>406290.79</v>
      </c>
      <c r="E3" s="69">
        <v>765012.59</v>
      </c>
      <c r="F3" s="69">
        <v>710790.92</v>
      </c>
      <c r="G3" s="69">
        <v>737281.66</v>
      </c>
    </row>
    <row r="4" spans="1:7" x14ac:dyDescent="0.25">
      <c r="A4" s="8"/>
      <c r="C4" s="69"/>
      <c r="D4" s="69"/>
      <c r="E4" s="69"/>
      <c r="F4" s="69"/>
      <c r="G4" s="69"/>
    </row>
    <row r="5" spans="1:7" x14ac:dyDescent="0.25">
      <c r="A5" s="8" t="s">
        <v>13</v>
      </c>
      <c r="C5" s="69">
        <v>333816.78000000003</v>
      </c>
      <c r="D5" s="72">
        <v>233476.73</v>
      </c>
      <c r="E5" s="69">
        <v>787871.98</v>
      </c>
      <c r="F5" s="69">
        <v>719510.08</v>
      </c>
      <c r="G5" s="72">
        <v>618147.80000000005</v>
      </c>
    </row>
    <row r="6" spans="1:7" x14ac:dyDescent="0.25">
      <c r="A6" s="8"/>
      <c r="C6" s="69"/>
      <c r="D6" s="69"/>
      <c r="E6" s="69"/>
      <c r="F6" s="69"/>
      <c r="G6" s="69"/>
    </row>
    <row r="7" spans="1:7" x14ac:dyDescent="0.25">
      <c r="A7" s="8" t="s">
        <v>14</v>
      </c>
      <c r="C7" s="69">
        <v>414413.77</v>
      </c>
      <c r="D7" s="68">
        <v>1332223.75</v>
      </c>
      <c r="E7" s="69">
        <v>773182.33</v>
      </c>
      <c r="F7" s="69">
        <v>776196.54</v>
      </c>
      <c r="G7" s="69">
        <v>926288.99</v>
      </c>
    </row>
    <row r="8" spans="1:7" x14ac:dyDescent="0.25">
      <c r="A8" s="8"/>
      <c r="C8" s="69"/>
      <c r="D8" s="69"/>
      <c r="E8" s="69"/>
      <c r="F8" s="69"/>
      <c r="G8" s="69"/>
    </row>
    <row r="9" spans="1:7" x14ac:dyDescent="0.25">
      <c r="A9" s="8" t="s">
        <v>15</v>
      </c>
      <c r="C9" s="69">
        <v>652200.09</v>
      </c>
      <c r="D9" s="69">
        <v>427867.42</v>
      </c>
      <c r="E9" s="69">
        <v>849258.14</v>
      </c>
      <c r="F9" s="69">
        <v>799353.16</v>
      </c>
      <c r="G9" s="69">
        <v>889071.05</v>
      </c>
    </row>
    <row r="10" spans="1:7" x14ac:dyDescent="0.25">
      <c r="A10" s="8"/>
      <c r="C10" s="69"/>
      <c r="D10" s="69"/>
      <c r="E10" s="69"/>
      <c r="F10" s="69"/>
      <c r="G10" s="69"/>
    </row>
    <row r="11" spans="1:7" x14ac:dyDescent="0.25">
      <c r="A11" s="8" t="s">
        <v>16</v>
      </c>
      <c r="C11" s="72">
        <v>254848.72</v>
      </c>
      <c r="D11" s="69">
        <v>537855.19999999995</v>
      </c>
      <c r="E11" s="69">
        <v>829548.88</v>
      </c>
      <c r="F11" s="69">
        <v>758302.29</v>
      </c>
      <c r="G11" s="69">
        <v>877371.37</v>
      </c>
    </row>
    <row r="12" spans="1:7" x14ac:dyDescent="0.25">
      <c r="A12" s="8"/>
      <c r="C12" s="69"/>
      <c r="D12" s="69"/>
      <c r="E12" s="69"/>
      <c r="F12" s="69"/>
      <c r="G12" s="69"/>
    </row>
    <row r="13" spans="1:7" x14ac:dyDescent="0.25">
      <c r="A13" s="8" t="s">
        <v>0</v>
      </c>
      <c r="C13" s="69">
        <v>958160.24</v>
      </c>
      <c r="D13" s="69">
        <v>616396.68999999994</v>
      </c>
      <c r="E13" s="69">
        <v>859958.59</v>
      </c>
      <c r="F13" s="69">
        <v>885115.13</v>
      </c>
      <c r="G13" s="69">
        <v>881708.74</v>
      </c>
    </row>
    <row r="14" spans="1:7" x14ac:dyDescent="0.25">
      <c r="A14" s="8"/>
      <c r="C14" s="69"/>
      <c r="D14" s="69"/>
      <c r="E14" s="69"/>
      <c r="F14" s="69"/>
      <c r="G14" s="69"/>
    </row>
    <row r="15" spans="1:7" x14ac:dyDescent="0.25">
      <c r="A15" s="8" t="s">
        <v>10</v>
      </c>
      <c r="C15" s="69">
        <v>908953.44</v>
      </c>
      <c r="D15" s="69">
        <v>681514.99</v>
      </c>
      <c r="E15" s="68">
        <v>945070.66</v>
      </c>
      <c r="F15" s="69">
        <v>897856.64</v>
      </c>
      <c r="G15" s="69">
        <v>952439.35</v>
      </c>
    </row>
    <row r="16" spans="1:7" x14ac:dyDescent="0.25">
      <c r="A16" s="8"/>
      <c r="C16" s="69"/>
      <c r="D16" s="69"/>
      <c r="E16" s="69"/>
      <c r="F16" s="69"/>
      <c r="G16" s="69"/>
    </row>
    <row r="17" spans="1:7" x14ac:dyDescent="0.25">
      <c r="A17" s="8" t="s">
        <v>11</v>
      </c>
      <c r="C17" s="69">
        <v>994724.62</v>
      </c>
      <c r="D17" s="69">
        <v>682026.44</v>
      </c>
      <c r="E17" s="69">
        <v>613361.59</v>
      </c>
      <c r="F17" s="69">
        <v>855289.67</v>
      </c>
      <c r="G17" s="69">
        <v>970261.38</v>
      </c>
    </row>
    <row r="18" spans="1:7" x14ac:dyDescent="0.25">
      <c r="A18" s="8"/>
      <c r="C18" s="69"/>
      <c r="D18" s="69"/>
      <c r="E18" s="69"/>
      <c r="F18" s="69"/>
      <c r="G18" s="69"/>
    </row>
    <row r="19" spans="1:7" x14ac:dyDescent="0.25">
      <c r="A19" s="8" t="s">
        <v>1</v>
      </c>
      <c r="C19" s="69">
        <v>1084625.96</v>
      </c>
      <c r="D19" s="69">
        <v>796044.03</v>
      </c>
      <c r="E19" s="72">
        <v>601995.41</v>
      </c>
      <c r="F19" s="69">
        <v>870336.32</v>
      </c>
      <c r="G19" s="69">
        <v>1287791.8600000001</v>
      </c>
    </row>
    <row r="20" spans="1:7" x14ac:dyDescent="0.25">
      <c r="A20" s="8"/>
      <c r="C20" s="69"/>
      <c r="D20" s="69"/>
      <c r="E20" s="69"/>
      <c r="F20" s="69"/>
      <c r="G20" s="69"/>
    </row>
    <row r="21" spans="1:7" x14ac:dyDescent="0.25">
      <c r="A21" s="8" t="s">
        <v>17</v>
      </c>
      <c r="C21" s="69">
        <v>1146592.1200000001</v>
      </c>
      <c r="D21" s="69">
        <v>608555.05000000005</v>
      </c>
      <c r="E21" s="69">
        <v>638532.62</v>
      </c>
      <c r="F21" s="69">
        <v>841694.86</v>
      </c>
      <c r="G21" s="68">
        <v>1325924.82</v>
      </c>
    </row>
    <row r="22" spans="1:7" x14ac:dyDescent="0.25">
      <c r="A22" s="8"/>
      <c r="C22" s="69"/>
      <c r="D22" s="69"/>
      <c r="E22" s="69"/>
      <c r="F22" s="69"/>
      <c r="G22" s="69"/>
    </row>
    <row r="23" spans="1:7" x14ac:dyDescent="0.25">
      <c r="A23" s="8" t="s">
        <v>18</v>
      </c>
      <c r="C23" s="68">
        <v>1183481.8999999999</v>
      </c>
      <c r="D23" s="69">
        <v>645599.06000000006</v>
      </c>
      <c r="E23" s="69">
        <v>649235.53</v>
      </c>
      <c r="F23" s="68">
        <v>1012272.82</v>
      </c>
      <c r="G23" s="69">
        <v>1152484.52</v>
      </c>
    </row>
    <row r="24" spans="1:7" x14ac:dyDescent="0.25">
      <c r="A24" s="8"/>
      <c r="C24" s="69"/>
      <c r="D24" s="69"/>
      <c r="E24" s="69"/>
      <c r="F24" s="69"/>
      <c r="G24" s="69"/>
    </row>
    <row r="25" spans="1:7" x14ac:dyDescent="0.25">
      <c r="A25" s="8" t="s">
        <v>2</v>
      </c>
      <c r="C25" s="69">
        <v>1111754.67</v>
      </c>
      <c r="D25" s="69">
        <v>658620.05000000005</v>
      </c>
      <c r="E25" s="69">
        <v>635381.68999999994</v>
      </c>
      <c r="F25" s="72">
        <v>710143.67</v>
      </c>
      <c r="G25" s="69">
        <v>1120502.8999999999</v>
      </c>
    </row>
    <row r="28" spans="1:7" x14ac:dyDescent="0.25">
      <c r="A28" s="70" t="s">
        <v>191</v>
      </c>
      <c r="B28" s="70"/>
      <c r="C28" s="70"/>
    </row>
    <row r="29" spans="1:7" x14ac:dyDescent="0.25">
      <c r="A29" s="71" t="s">
        <v>192</v>
      </c>
      <c r="B29" s="71"/>
      <c r="C29" s="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60" zoomScaleNormal="100" workbookViewId="0">
      <selection activeCell="N37" sqref="N37"/>
    </sheetView>
  </sheetViews>
  <sheetFormatPr defaultRowHeight="15" x14ac:dyDescent="0.25"/>
  <cols>
    <col min="1" max="1" width="29.5703125" style="52" customWidth="1"/>
    <col min="2" max="2" width="15.140625" style="52" customWidth="1"/>
    <col min="3" max="3" width="9.140625" style="52"/>
    <col min="4" max="4" width="13.28515625" style="52" customWidth="1"/>
    <col min="5" max="5" width="9.140625" style="52"/>
    <col min="6" max="6" width="16.7109375" style="51" customWidth="1"/>
    <col min="7" max="7" width="9.140625" style="52"/>
    <col min="8" max="8" width="33" style="52" customWidth="1"/>
    <col min="9" max="9" width="14.5703125" style="52" customWidth="1"/>
    <col min="10" max="10" width="9.140625" style="52"/>
    <col min="11" max="11" width="14.28515625" style="52" customWidth="1"/>
    <col min="12" max="12" width="9.85546875" style="52" bestFit="1" customWidth="1"/>
    <col min="13" max="13" width="14.85546875" style="52" customWidth="1"/>
    <col min="14" max="16384" width="9.140625" style="52"/>
  </cols>
  <sheetData>
    <row r="1" spans="1:13" x14ac:dyDescent="0.25">
      <c r="A1" s="83" t="s">
        <v>154</v>
      </c>
      <c r="B1" s="83"/>
      <c r="C1" s="83"/>
      <c r="D1" s="83"/>
      <c r="E1" s="84"/>
      <c r="F1" s="85"/>
      <c r="H1" s="83" t="s">
        <v>154</v>
      </c>
      <c r="I1" s="83"/>
      <c r="J1" s="83"/>
      <c r="K1" s="83"/>
      <c r="L1" s="84"/>
      <c r="M1" s="85"/>
    </row>
    <row r="2" spans="1:13" x14ac:dyDescent="0.25">
      <c r="A2" s="83" t="s">
        <v>155</v>
      </c>
      <c r="B2" s="83"/>
      <c r="C2" s="83"/>
      <c r="D2" s="83"/>
      <c r="E2" s="84"/>
      <c r="F2" s="85"/>
      <c r="H2" s="83" t="s">
        <v>155</v>
      </c>
      <c r="I2" s="83"/>
      <c r="J2" s="83"/>
      <c r="K2" s="83"/>
      <c r="L2" s="84"/>
      <c r="M2" s="85"/>
    </row>
    <row r="3" spans="1:13" x14ac:dyDescent="0.25">
      <c r="A3" s="83" t="s">
        <v>156</v>
      </c>
      <c r="B3" s="83"/>
      <c r="C3" s="83"/>
      <c r="D3" s="83"/>
      <c r="E3" s="84"/>
      <c r="F3" s="85"/>
      <c r="H3" s="83" t="s">
        <v>179</v>
      </c>
      <c r="I3" s="83"/>
      <c r="J3" s="83"/>
      <c r="K3" s="83"/>
      <c r="L3" s="84"/>
      <c r="M3" s="85"/>
    </row>
    <row r="4" spans="1:13" ht="24.75" customHeight="1" x14ac:dyDescent="0.25">
      <c r="A4" s="87"/>
      <c r="B4" s="86" t="s">
        <v>7</v>
      </c>
      <c r="C4" s="86"/>
      <c r="D4" s="86" t="s">
        <v>4</v>
      </c>
      <c r="F4" s="88" t="s">
        <v>193</v>
      </c>
      <c r="H4" s="87"/>
      <c r="I4" s="86" t="s">
        <v>7</v>
      </c>
      <c r="J4" s="86"/>
      <c r="K4" s="86" t="s">
        <v>4</v>
      </c>
      <c r="M4" s="88" t="s">
        <v>8</v>
      </c>
    </row>
    <row r="5" spans="1:13" x14ac:dyDescent="0.25">
      <c r="A5" s="89" t="s">
        <v>157</v>
      </c>
      <c r="H5" s="89" t="s">
        <v>157</v>
      </c>
      <c r="M5" s="51"/>
    </row>
    <row r="6" spans="1:13" x14ac:dyDescent="0.25">
      <c r="A6" s="52" t="s">
        <v>158</v>
      </c>
      <c r="B6" s="51">
        <v>635381.68999999994</v>
      </c>
      <c r="C6" s="51"/>
      <c r="D6" s="51">
        <v>710143.67</v>
      </c>
      <c r="F6" s="51">
        <v>1199815.17</v>
      </c>
      <c r="H6" s="52" t="s">
        <v>158</v>
      </c>
      <c r="I6" s="51">
        <v>0</v>
      </c>
      <c r="J6" s="51"/>
      <c r="K6" s="51">
        <v>0</v>
      </c>
      <c r="M6" s="51">
        <v>0</v>
      </c>
    </row>
    <row r="7" spans="1:13" x14ac:dyDescent="0.25">
      <c r="A7" s="90"/>
      <c r="B7" s="51"/>
      <c r="C7" s="51"/>
      <c r="D7" s="51"/>
      <c r="H7" s="90"/>
      <c r="I7" s="51"/>
      <c r="J7" s="51"/>
      <c r="K7" s="51"/>
      <c r="M7" s="51"/>
    </row>
    <row r="8" spans="1:13" x14ac:dyDescent="0.25">
      <c r="A8" s="90" t="s">
        <v>182</v>
      </c>
      <c r="B8" s="51">
        <v>-463741.69</v>
      </c>
      <c r="C8" s="51"/>
      <c r="D8" s="51">
        <v>-639544.55000000005</v>
      </c>
      <c r="F8" s="51">
        <v>-906772.52</v>
      </c>
      <c r="H8" s="90" t="s">
        <v>182</v>
      </c>
      <c r="I8" s="51">
        <v>483881.32</v>
      </c>
      <c r="J8" s="51"/>
      <c r="K8" s="51">
        <v>702775.21</v>
      </c>
      <c r="M8" s="51">
        <v>900713.39</v>
      </c>
    </row>
    <row r="9" spans="1:13" x14ac:dyDescent="0.25">
      <c r="A9" s="90"/>
      <c r="B9" s="51"/>
      <c r="C9" s="51"/>
      <c r="D9" s="51"/>
      <c r="H9" s="90"/>
      <c r="I9" s="51"/>
      <c r="J9" s="51"/>
      <c r="K9" s="51"/>
      <c r="M9" s="51"/>
    </row>
    <row r="10" spans="1:13" x14ac:dyDescent="0.25">
      <c r="A10" s="52" t="s">
        <v>159</v>
      </c>
      <c r="B10" s="51">
        <v>2594.9</v>
      </c>
      <c r="C10" s="51"/>
      <c r="D10" s="51">
        <v>2197.83</v>
      </c>
      <c r="F10" s="51">
        <v>702.21</v>
      </c>
      <c r="H10" s="90" t="s">
        <v>159</v>
      </c>
      <c r="I10" s="51">
        <v>0</v>
      </c>
      <c r="J10" s="51"/>
      <c r="K10" s="51">
        <v>0</v>
      </c>
      <c r="M10" s="51">
        <v>1638.43</v>
      </c>
    </row>
    <row r="11" spans="1:13" x14ac:dyDescent="0.25">
      <c r="A11" s="90"/>
      <c r="B11" s="51"/>
      <c r="C11" s="51"/>
      <c r="D11" s="51"/>
      <c r="H11" s="90"/>
      <c r="I11" s="51"/>
      <c r="J11" s="51"/>
      <c r="K11" s="51"/>
      <c r="M11" s="51"/>
    </row>
    <row r="12" spans="1:13" x14ac:dyDescent="0.25">
      <c r="A12" s="52" t="s">
        <v>160</v>
      </c>
      <c r="B12" s="51">
        <v>97455.19</v>
      </c>
      <c r="C12" s="51"/>
      <c r="D12" s="51">
        <v>87992.81</v>
      </c>
      <c r="F12" s="81">
        <v>83278.399999999994</v>
      </c>
      <c r="H12" s="52" t="s">
        <v>172</v>
      </c>
      <c r="I12" s="51">
        <v>129087.53</v>
      </c>
      <c r="J12" s="51"/>
      <c r="K12" s="51">
        <v>119918.92</v>
      </c>
      <c r="M12" s="81">
        <v>107895.05</v>
      </c>
    </row>
    <row r="13" spans="1:13" x14ac:dyDescent="0.25">
      <c r="B13" s="51"/>
      <c r="C13" s="51"/>
      <c r="D13" s="51"/>
      <c r="H13" s="90"/>
      <c r="I13" s="51"/>
      <c r="J13" s="51"/>
      <c r="K13" s="51"/>
      <c r="M13" s="51"/>
    </row>
    <row r="14" spans="1:13" x14ac:dyDescent="0.25">
      <c r="A14" s="52" t="s">
        <v>161</v>
      </c>
      <c r="B14" s="51">
        <v>3260.1</v>
      </c>
      <c r="C14" s="51"/>
      <c r="D14" s="51">
        <v>347.53</v>
      </c>
      <c r="F14" s="81">
        <v>347.53</v>
      </c>
      <c r="H14" s="52" t="s">
        <v>161</v>
      </c>
      <c r="I14" s="51">
        <v>0</v>
      </c>
      <c r="J14" s="51"/>
      <c r="K14" s="51">
        <v>0</v>
      </c>
      <c r="M14" s="51">
        <v>0</v>
      </c>
    </row>
    <row r="15" spans="1:13" x14ac:dyDescent="0.25">
      <c r="A15" s="90"/>
      <c r="B15" s="51"/>
      <c r="C15" s="51"/>
      <c r="D15" s="51"/>
      <c r="H15" s="90"/>
      <c r="I15" s="51"/>
      <c r="J15" s="51"/>
      <c r="K15" s="51"/>
      <c r="M15" s="51"/>
    </row>
    <row r="16" spans="1:13" x14ac:dyDescent="0.25">
      <c r="B16" s="51"/>
      <c r="C16" s="51"/>
      <c r="D16" s="51"/>
      <c r="H16" s="90" t="s">
        <v>173</v>
      </c>
      <c r="I16" s="51">
        <v>59656.5</v>
      </c>
      <c r="J16" s="51"/>
      <c r="K16" s="51">
        <v>83221.5</v>
      </c>
      <c r="M16" s="81">
        <v>83221.5</v>
      </c>
    </row>
    <row r="17" spans="1:13" x14ac:dyDescent="0.25">
      <c r="A17" s="89"/>
      <c r="B17" s="51"/>
      <c r="C17" s="51"/>
      <c r="D17" s="51"/>
      <c r="H17" s="89"/>
      <c r="I17" s="51"/>
      <c r="J17" s="51"/>
      <c r="K17" s="51"/>
      <c r="M17" s="51"/>
    </row>
    <row r="18" spans="1:13" x14ac:dyDescent="0.25">
      <c r="A18" s="89" t="s">
        <v>162</v>
      </c>
      <c r="B18" s="51"/>
      <c r="C18" s="51"/>
      <c r="D18" s="51"/>
      <c r="H18" s="89" t="s">
        <v>162</v>
      </c>
      <c r="I18" s="51"/>
      <c r="J18" s="51"/>
      <c r="K18" s="51"/>
      <c r="M18" s="51"/>
    </row>
    <row r="19" spans="1:13" x14ac:dyDescent="0.25">
      <c r="A19" s="90"/>
      <c r="B19" s="51"/>
      <c r="C19" s="51"/>
      <c r="D19" s="51"/>
      <c r="H19" s="90"/>
      <c r="I19" s="51"/>
      <c r="J19" s="51"/>
      <c r="K19" s="51"/>
      <c r="M19" s="51"/>
    </row>
    <row r="20" spans="1:13" x14ac:dyDescent="0.25">
      <c r="A20" s="52" t="s">
        <v>163</v>
      </c>
      <c r="B20" s="51">
        <v>-12603.56</v>
      </c>
      <c r="C20" s="51"/>
      <c r="D20" s="51">
        <v>-193016.78</v>
      </c>
      <c r="F20" s="51">
        <v>-1651.44</v>
      </c>
      <c r="H20" s="52" t="s">
        <v>163</v>
      </c>
      <c r="I20" s="51">
        <v>-46082.81</v>
      </c>
      <c r="J20" s="51"/>
      <c r="K20" s="51">
        <v>-65399.040000000001</v>
      </c>
      <c r="M20" s="51">
        <v>-18137.099999999999</v>
      </c>
    </row>
    <row r="21" spans="1:13" x14ac:dyDescent="0.25">
      <c r="A21" s="90"/>
      <c r="B21" s="51"/>
      <c r="C21" s="51"/>
      <c r="D21" s="51"/>
      <c r="H21" s="90"/>
      <c r="I21" s="51"/>
      <c r="J21" s="51"/>
      <c r="K21" s="51"/>
      <c r="M21" s="51"/>
    </row>
    <row r="22" spans="1:13" x14ac:dyDescent="0.25">
      <c r="A22" s="52" t="s">
        <v>164</v>
      </c>
      <c r="B22" s="51">
        <v>-4269.07</v>
      </c>
      <c r="C22" s="51"/>
      <c r="D22" s="51">
        <v>-3216.02</v>
      </c>
      <c r="F22" s="81">
        <v>-3216.02</v>
      </c>
      <c r="H22" s="52" t="s">
        <v>164</v>
      </c>
      <c r="I22" s="51">
        <v>-3946.94</v>
      </c>
      <c r="J22" s="51"/>
      <c r="K22" s="51">
        <v>-3625.2</v>
      </c>
      <c r="M22" s="81">
        <v>-3625.2</v>
      </c>
    </row>
    <row r="23" spans="1:13" x14ac:dyDescent="0.25">
      <c r="A23" s="90"/>
      <c r="B23" s="51"/>
      <c r="C23" s="51"/>
      <c r="D23" s="51"/>
      <c r="H23" s="90"/>
      <c r="I23" s="51"/>
      <c r="J23" s="51"/>
      <c r="K23" s="51"/>
      <c r="M23" s="51"/>
    </row>
    <row r="24" spans="1:13" x14ac:dyDescent="0.25">
      <c r="A24" s="52" t="s">
        <v>165</v>
      </c>
      <c r="B24" s="51">
        <v>-1518.02</v>
      </c>
      <c r="C24" s="51"/>
      <c r="D24" s="51">
        <v>-2245.5300000000002</v>
      </c>
      <c r="F24" s="81">
        <v>5239.59</v>
      </c>
      <c r="H24" s="52" t="s">
        <v>174</v>
      </c>
      <c r="I24" s="51">
        <v>-3542.06</v>
      </c>
      <c r="J24" s="51"/>
      <c r="K24" s="51">
        <v>-5239.58</v>
      </c>
      <c r="M24" s="81">
        <v>-5239.58</v>
      </c>
    </row>
    <row r="25" spans="1:13" x14ac:dyDescent="0.25">
      <c r="A25" s="90"/>
      <c r="B25" s="51"/>
      <c r="C25" s="51"/>
      <c r="D25" s="51"/>
      <c r="F25" s="51" t="s">
        <v>87</v>
      </c>
      <c r="H25" s="90"/>
      <c r="I25" s="51"/>
      <c r="J25" s="51"/>
      <c r="K25" s="51"/>
      <c r="M25" s="51" t="s">
        <v>87</v>
      </c>
    </row>
    <row r="26" spans="1:13" x14ac:dyDescent="0.25">
      <c r="A26" s="52" t="s">
        <v>166</v>
      </c>
      <c r="B26" s="51">
        <v>-2270.7800000000002</v>
      </c>
      <c r="C26" s="51"/>
      <c r="D26" s="51">
        <v>-3128.67</v>
      </c>
      <c r="F26" s="51">
        <v>-3069.09</v>
      </c>
      <c r="H26" s="52" t="s">
        <v>175</v>
      </c>
      <c r="I26" s="51">
        <v>-5298.5</v>
      </c>
      <c r="J26" s="51"/>
      <c r="K26" s="51">
        <v>-7300.26</v>
      </c>
      <c r="M26" s="51">
        <v>-7161.22</v>
      </c>
    </row>
    <row r="27" spans="1:13" x14ac:dyDescent="0.25">
      <c r="A27" s="90"/>
      <c r="B27" s="51"/>
      <c r="C27" s="51"/>
      <c r="D27" s="51"/>
      <c r="H27" s="90"/>
      <c r="I27" s="51"/>
      <c r="J27" s="51"/>
      <c r="K27" s="51"/>
      <c r="M27" s="51"/>
    </row>
    <row r="28" spans="1:13" x14ac:dyDescent="0.25">
      <c r="A28" s="89" t="s">
        <v>167</v>
      </c>
      <c r="B28" s="51"/>
      <c r="C28" s="51"/>
      <c r="D28" s="51"/>
      <c r="H28" s="89" t="s">
        <v>167</v>
      </c>
      <c r="I28" s="51"/>
      <c r="J28" s="51"/>
      <c r="K28" s="51"/>
      <c r="M28" s="51"/>
    </row>
    <row r="29" spans="1:13" x14ac:dyDescent="0.25">
      <c r="A29" s="52" t="s">
        <v>168</v>
      </c>
      <c r="B29" s="51">
        <v>-55575</v>
      </c>
      <c r="C29" s="51"/>
      <c r="D29" s="51">
        <v>-75270</v>
      </c>
      <c r="F29" s="51">
        <v>-95270</v>
      </c>
      <c r="H29" s="52" t="s">
        <v>168</v>
      </c>
      <c r="I29" s="51">
        <v>-53521.63</v>
      </c>
      <c r="J29" s="51"/>
      <c r="K29" s="51">
        <v>-85496.8</v>
      </c>
      <c r="M29" s="51">
        <v>-117478.84</v>
      </c>
    </row>
    <row r="30" spans="1:13" x14ac:dyDescent="0.25">
      <c r="A30" s="90"/>
      <c r="B30" s="51"/>
      <c r="C30" s="51"/>
      <c r="D30" s="51"/>
      <c r="H30" s="90"/>
      <c r="I30" s="51"/>
      <c r="J30" s="51"/>
      <c r="K30" s="51"/>
      <c r="M30" s="51"/>
    </row>
    <row r="31" spans="1:13" x14ac:dyDescent="0.25">
      <c r="A31" s="52" t="s">
        <v>169</v>
      </c>
      <c r="B31" s="51">
        <v>-21069.51</v>
      </c>
      <c r="C31" s="51"/>
      <c r="D31" s="51">
        <v>-53742.41</v>
      </c>
      <c r="F31" s="51">
        <v>-66359.08</v>
      </c>
      <c r="H31" s="52" t="s">
        <v>178</v>
      </c>
      <c r="I31" s="51">
        <v>-78404.88</v>
      </c>
      <c r="J31" s="51"/>
      <c r="K31" s="51">
        <v>-87629.88</v>
      </c>
      <c r="M31" s="51">
        <v>-82754.880000000005</v>
      </c>
    </row>
    <row r="32" spans="1:13" x14ac:dyDescent="0.25">
      <c r="A32" s="90"/>
      <c r="B32" s="51"/>
      <c r="C32" s="51"/>
      <c r="D32" s="51"/>
      <c r="H32" s="90"/>
      <c r="I32" s="51"/>
      <c r="J32" s="51"/>
      <c r="K32" s="51"/>
      <c r="M32" s="51"/>
    </row>
    <row r="33" spans="1:13" x14ac:dyDescent="0.25">
      <c r="A33" s="52" t="s">
        <v>170</v>
      </c>
      <c r="B33" s="51">
        <v>-52702.18</v>
      </c>
      <c r="C33" s="51"/>
      <c r="D33" s="51">
        <v>-57429.68</v>
      </c>
      <c r="F33" s="51">
        <v>11707.82</v>
      </c>
      <c r="H33" s="52" t="s">
        <v>177</v>
      </c>
      <c r="I33" s="51">
        <v>-331572.25</v>
      </c>
      <c r="J33" s="51"/>
      <c r="K33" s="51">
        <v>-355769.35</v>
      </c>
      <c r="M33" s="51">
        <v>-388056.35</v>
      </c>
    </row>
    <row r="34" spans="1:13" x14ac:dyDescent="0.25">
      <c r="A34" s="90"/>
      <c r="B34" s="51"/>
      <c r="C34" s="51"/>
      <c r="D34" s="51"/>
      <c r="H34" s="90"/>
      <c r="I34" s="51"/>
      <c r="J34" s="51"/>
      <c r="K34" s="51"/>
      <c r="M34" s="51"/>
    </row>
    <row r="35" spans="1:13" x14ac:dyDescent="0.25">
      <c r="B35" s="51">
        <f>SUM(B6:B34)</f>
        <v>124942.06999999995</v>
      </c>
      <c r="C35" s="51"/>
      <c r="D35" s="51">
        <f>SUM(D6:D34)</f>
        <v>-226911.8</v>
      </c>
      <c r="F35" s="51">
        <f>SUM(F6:F34)</f>
        <v>224752.56999999989</v>
      </c>
      <c r="I35" s="51">
        <f>SUM(I6:I34)</f>
        <v>150256.28000000003</v>
      </c>
      <c r="J35" s="51"/>
      <c r="K35" s="51">
        <f>SUM(K6:K34)</f>
        <v>295455.52</v>
      </c>
      <c r="M35" s="51">
        <f>SUM(M6:M34)</f>
        <v>471015.20000000007</v>
      </c>
    </row>
    <row r="36" spans="1:13" x14ac:dyDescent="0.25">
      <c r="M36" s="51"/>
    </row>
    <row r="37" spans="1:13" ht="45" x14ac:dyDescent="0.25">
      <c r="B37" s="91" t="s">
        <v>183</v>
      </c>
      <c r="C37" s="86"/>
      <c r="D37" s="91" t="s">
        <v>171</v>
      </c>
      <c r="E37" s="91" t="s">
        <v>184</v>
      </c>
      <c r="F37" s="91" t="s">
        <v>195</v>
      </c>
      <c r="G37" s="89"/>
      <c r="I37" s="91" t="s">
        <v>183</v>
      </c>
      <c r="K37" s="92" t="s">
        <v>171</v>
      </c>
      <c r="L37" s="91" t="s">
        <v>185</v>
      </c>
      <c r="M37" s="91" t="s">
        <v>194</v>
      </c>
    </row>
    <row r="38" spans="1:13" x14ac:dyDescent="0.25">
      <c r="A38" s="52" t="s">
        <v>168</v>
      </c>
      <c r="B38" s="90">
        <v>75270</v>
      </c>
      <c r="C38" s="90"/>
      <c r="D38" s="90">
        <v>20000</v>
      </c>
      <c r="E38" s="52">
        <v>0</v>
      </c>
      <c r="F38" s="90">
        <v>95270</v>
      </c>
      <c r="H38" s="52" t="s">
        <v>168</v>
      </c>
      <c r="I38" s="52">
        <v>85496.8</v>
      </c>
      <c r="K38" s="90">
        <v>43000</v>
      </c>
      <c r="L38" s="90">
        <v>-11017.96</v>
      </c>
      <c r="M38" s="90">
        <v>117478.84</v>
      </c>
    </row>
    <row r="39" spans="1:13" x14ac:dyDescent="0.25">
      <c r="A39" s="90"/>
      <c r="B39" s="90"/>
      <c r="C39" s="90"/>
      <c r="D39" s="90"/>
      <c r="F39" s="90"/>
      <c r="H39" s="90"/>
      <c r="K39" s="90"/>
      <c r="L39" s="90"/>
      <c r="M39" s="90"/>
    </row>
    <row r="40" spans="1:13" x14ac:dyDescent="0.25">
      <c r="A40" s="52" t="s">
        <v>169</v>
      </c>
      <c r="B40" s="90">
        <v>53742.41</v>
      </c>
      <c r="C40" s="90"/>
      <c r="D40" s="90">
        <v>35211</v>
      </c>
      <c r="E40" s="52">
        <v>-22594.33</v>
      </c>
      <c r="F40" s="90">
        <v>66359.08</v>
      </c>
      <c r="H40" s="52" t="s">
        <v>176</v>
      </c>
      <c r="I40" s="52">
        <v>87629.88</v>
      </c>
      <c r="K40" s="90">
        <v>10000</v>
      </c>
      <c r="L40" s="90">
        <v>-14875</v>
      </c>
      <c r="M40" s="90">
        <v>82754.880000000005</v>
      </c>
    </row>
    <row r="41" spans="1:13" x14ac:dyDescent="0.25">
      <c r="A41" s="90"/>
      <c r="B41" s="90"/>
      <c r="C41" s="90"/>
      <c r="D41" s="90"/>
      <c r="F41" s="90"/>
      <c r="H41" s="90"/>
      <c r="K41" s="90"/>
      <c r="L41" s="90"/>
      <c r="M41" s="90"/>
    </row>
    <row r="42" spans="1:13" x14ac:dyDescent="0.25">
      <c r="A42" s="52" t="s">
        <v>170</v>
      </c>
      <c r="B42" s="90">
        <v>57429.68</v>
      </c>
      <c r="C42" s="90"/>
      <c r="D42" s="90">
        <v>15000</v>
      </c>
      <c r="E42" s="52">
        <v>-84137.5</v>
      </c>
      <c r="F42" s="90">
        <v>-11707.82</v>
      </c>
      <c r="H42" s="52" t="s">
        <v>177</v>
      </c>
      <c r="I42" s="52">
        <v>355769.35</v>
      </c>
      <c r="K42" s="90">
        <v>32287</v>
      </c>
      <c r="L42" s="90">
        <v>0</v>
      </c>
      <c r="M42" s="90">
        <v>388056.35</v>
      </c>
    </row>
    <row r="45" spans="1:13" x14ac:dyDescent="0.25">
      <c r="A45" s="82" t="s">
        <v>267</v>
      </c>
      <c r="B45" s="82"/>
    </row>
  </sheetData>
  <pageMargins left="0.7" right="0.7" top="0.75" bottom="0.75" header="0.3" footer="0.3"/>
  <pageSetup scale="8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I8" sqref="I8"/>
    </sheetView>
  </sheetViews>
  <sheetFormatPr defaultRowHeight="15" x14ac:dyDescent="0.25"/>
  <cols>
    <col min="1" max="1" width="5.28515625" customWidth="1"/>
    <col min="2" max="2" width="34.85546875" customWidth="1"/>
    <col min="3" max="4" width="9.140625" style="1"/>
    <col min="5" max="6" width="9.140625" style="2"/>
    <col min="7" max="7" width="10" customWidth="1"/>
    <col min="8" max="8" width="9.140625" style="1"/>
  </cols>
  <sheetData>
    <row r="1" spans="2:7" ht="56.25" customHeight="1" x14ac:dyDescent="0.3">
      <c r="B1" s="3" t="s">
        <v>186</v>
      </c>
      <c r="C1" s="42" t="s">
        <v>6</v>
      </c>
      <c r="D1" s="42" t="s">
        <v>5</v>
      </c>
      <c r="E1" s="41" t="s">
        <v>7</v>
      </c>
      <c r="F1" s="57" t="s">
        <v>4</v>
      </c>
      <c r="G1" s="93" t="s">
        <v>8</v>
      </c>
    </row>
    <row r="2" spans="2:7" x14ac:dyDescent="0.25">
      <c r="B2" t="s">
        <v>187</v>
      </c>
      <c r="C2" s="44">
        <v>138077.88</v>
      </c>
      <c r="D2" s="43">
        <v>163862.15</v>
      </c>
      <c r="E2" s="43">
        <v>238580.35</v>
      </c>
      <c r="F2" s="58">
        <v>426533.73</v>
      </c>
      <c r="G2" s="94">
        <v>512179.42</v>
      </c>
    </row>
    <row r="3" spans="2:7" x14ac:dyDescent="0.25">
      <c r="C3" s="44"/>
      <c r="D3" s="43"/>
      <c r="E3" s="43"/>
      <c r="F3" s="58"/>
      <c r="G3" s="94"/>
    </row>
    <row r="4" spans="2:7" ht="15.75" thickBot="1" x14ac:dyDescent="0.3">
      <c r="C4" s="44"/>
      <c r="D4" s="43"/>
      <c r="E4" s="43"/>
      <c r="F4" s="58"/>
      <c r="G4" s="94"/>
    </row>
    <row r="5" spans="2:7" ht="15.75" thickBot="1" x14ac:dyDescent="0.3">
      <c r="C5" s="48">
        <f t="shared" ref="C5:G5" si="0">SUM(C2:C4)</f>
        <v>138077.88</v>
      </c>
      <c r="D5" s="48">
        <f t="shared" si="0"/>
        <v>163862.15</v>
      </c>
      <c r="E5" s="48">
        <f t="shared" si="0"/>
        <v>238580.35</v>
      </c>
      <c r="F5" s="59">
        <f t="shared" si="0"/>
        <v>426533.73</v>
      </c>
      <c r="G5" s="95">
        <f t="shared" si="0"/>
        <v>512179.42</v>
      </c>
    </row>
    <row r="6" spans="2:7" x14ac:dyDescent="0.25">
      <c r="B6" t="s">
        <v>188</v>
      </c>
      <c r="C6" s="44">
        <v>11095.69</v>
      </c>
      <c r="D6" s="44">
        <v>13610.96</v>
      </c>
      <c r="E6" s="43">
        <v>32880</v>
      </c>
      <c r="F6" s="58">
        <v>29529.5</v>
      </c>
      <c r="G6" s="94">
        <v>29589.57</v>
      </c>
    </row>
    <row r="7" spans="2:7" x14ac:dyDescent="0.25">
      <c r="B7" t="s">
        <v>189</v>
      </c>
      <c r="C7" s="44">
        <v>51200</v>
      </c>
      <c r="D7" s="44">
        <v>51991.3</v>
      </c>
      <c r="E7" s="43">
        <v>65666.53</v>
      </c>
      <c r="F7" s="58">
        <v>116769.25</v>
      </c>
      <c r="G7" s="94">
        <v>128003.24</v>
      </c>
    </row>
    <row r="8" spans="2:7" ht="15.75" thickBot="1" x14ac:dyDescent="0.3">
      <c r="B8" t="s">
        <v>190</v>
      </c>
      <c r="C8" s="44">
        <v>34587.449999999997</v>
      </c>
      <c r="D8" s="44">
        <v>28216.45</v>
      </c>
      <c r="E8" s="43">
        <v>35492.230000000003</v>
      </c>
      <c r="F8" s="58">
        <v>67562.8</v>
      </c>
      <c r="G8" s="94">
        <v>82639.5</v>
      </c>
    </row>
    <row r="9" spans="2:7" ht="15.75" thickBot="1" x14ac:dyDescent="0.3">
      <c r="B9" t="s">
        <v>152</v>
      </c>
      <c r="C9" s="48">
        <f>SUM(C6:C8)</f>
        <v>96883.14</v>
      </c>
      <c r="D9" s="48">
        <f t="shared" ref="D9:F9" si="1">SUM(D6:D8)</f>
        <v>93818.71</v>
      </c>
      <c r="E9" s="48">
        <f t="shared" si="1"/>
        <v>134038.76</v>
      </c>
      <c r="F9" s="59">
        <f t="shared" si="1"/>
        <v>213861.55</v>
      </c>
      <c r="G9" s="95">
        <f>SUM(G6:G8)</f>
        <v>240232.31</v>
      </c>
    </row>
    <row r="10" spans="2:7" x14ac:dyDescent="0.25">
      <c r="C10" s="46"/>
      <c r="D10" s="46"/>
      <c r="E10" s="45"/>
      <c r="F10" s="60"/>
      <c r="G10" s="96"/>
    </row>
    <row r="11" spans="2:7" ht="15.75" thickBot="1" x14ac:dyDescent="0.3">
      <c r="B11" t="s">
        <v>151</v>
      </c>
      <c r="C11" s="50">
        <f>C2-C9</f>
        <v>41194.740000000005</v>
      </c>
      <c r="D11" s="50">
        <f t="shared" ref="D11:G11" si="2">D2-D9</f>
        <v>70043.439999999988</v>
      </c>
      <c r="E11" s="50">
        <f t="shared" si="2"/>
        <v>104541.59</v>
      </c>
      <c r="F11" s="61">
        <f t="shared" si="2"/>
        <v>212672.18</v>
      </c>
      <c r="G11" s="97">
        <f t="shared" si="2"/>
        <v>271947.11</v>
      </c>
    </row>
    <row r="12" spans="2:7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opLeftCell="A22" workbookViewId="0">
      <selection activeCell="D39" sqref="D39"/>
    </sheetView>
  </sheetViews>
  <sheetFormatPr defaultRowHeight="15" x14ac:dyDescent="0.25"/>
  <cols>
    <col min="1" max="1" width="3.5703125" style="10" customWidth="1"/>
    <col min="2" max="2" width="13.7109375" style="30" customWidth="1"/>
    <col min="3" max="3" width="31.7109375" style="10" customWidth="1"/>
    <col min="4" max="4" width="13.7109375" style="31" customWidth="1"/>
    <col min="5" max="5" width="13.7109375" style="10" customWidth="1"/>
    <col min="6" max="7" width="13.7109375" style="32" customWidth="1"/>
    <col min="8" max="8" width="17.5703125" style="33" customWidth="1"/>
    <col min="9" max="9" width="14.7109375" style="10" customWidth="1"/>
    <col min="10" max="256" width="9.140625" style="10"/>
    <col min="257" max="257" width="3.5703125" style="10" customWidth="1"/>
    <col min="258" max="258" width="13.7109375" style="10" customWidth="1"/>
    <col min="259" max="259" width="31.7109375" style="10" customWidth="1"/>
    <col min="260" max="263" width="13.7109375" style="10" customWidth="1"/>
    <col min="264" max="264" width="17.5703125" style="10" customWidth="1"/>
    <col min="265" max="265" width="14.7109375" style="10" customWidth="1"/>
    <col min="266" max="512" width="9.140625" style="10"/>
    <col min="513" max="513" width="3.5703125" style="10" customWidth="1"/>
    <col min="514" max="514" width="13.7109375" style="10" customWidth="1"/>
    <col min="515" max="515" width="31.7109375" style="10" customWidth="1"/>
    <col min="516" max="519" width="13.7109375" style="10" customWidth="1"/>
    <col min="520" max="520" width="17.5703125" style="10" customWidth="1"/>
    <col min="521" max="521" width="14.7109375" style="10" customWidth="1"/>
    <col min="522" max="768" width="9.140625" style="10"/>
    <col min="769" max="769" width="3.5703125" style="10" customWidth="1"/>
    <col min="770" max="770" width="13.7109375" style="10" customWidth="1"/>
    <col min="771" max="771" width="31.7109375" style="10" customWidth="1"/>
    <col min="772" max="775" width="13.7109375" style="10" customWidth="1"/>
    <col min="776" max="776" width="17.5703125" style="10" customWidth="1"/>
    <col min="777" max="777" width="14.7109375" style="10" customWidth="1"/>
    <col min="778" max="1024" width="9.140625" style="10"/>
    <col min="1025" max="1025" width="3.5703125" style="10" customWidth="1"/>
    <col min="1026" max="1026" width="13.7109375" style="10" customWidth="1"/>
    <col min="1027" max="1027" width="31.7109375" style="10" customWidth="1"/>
    <col min="1028" max="1031" width="13.7109375" style="10" customWidth="1"/>
    <col min="1032" max="1032" width="17.5703125" style="10" customWidth="1"/>
    <col min="1033" max="1033" width="14.7109375" style="10" customWidth="1"/>
    <col min="1034" max="1280" width="9.140625" style="10"/>
    <col min="1281" max="1281" width="3.5703125" style="10" customWidth="1"/>
    <col min="1282" max="1282" width="13.7109375" style="10" customWidth="1"/>
    <col min="1283" max="1283" width="31.7109375" style="10" customWidth="1"/>
    <col min="1284" max="1287" width="13.7109375" style="10" customWidth="1"/>
    <col min="1288" max="1288" width="17.5703125" style="10" customWidth="1"/>
    <col min="1289" max="1289" width="14.7109375" style="10" customWidth="1"/>
    <col min="1290" max="1536" width="9.140625" style="10"/>
    <col min="1537" max="1537" width="3.5703125" style="10" customWidth="1"/>
    <col min="1538" max="1538" width="13.7109375" style="10" customWidth="1"/>
    <col min="1539" max="1539" width="31.7109375" style="10" customWidth="1"/>
    <col min="1540" max="1543" width="13.7109375" style="10" customWidth="1"/>
    <col min="1544" max="1544" width="17.5703125" style="10" customWidth="1"/>
    <col min="1545" max="1545" width="14.7109375" style="10" customWidth="1"/>
    <col min="1546" max="1792" width="9.140625" style="10"/>
    <col min="1793" max="1793" width="3.5703125" style="10" customWidth="1"/>
    <col min="1794" max="1794" width="13.7109375" style="10" customWidth="1"/>
    <col min="1795" max="1795" width="31.7109375" style="10" customWidth="1"/>
    <col min="1796" max="1799" width="13.7109375" style="10" customWidth="1"/>
    <col min="1800" max="1800" width="17.5703125" style="10" customWidth="1"/>
    <col min="1801" max="1801" width="14.7109375" style="10" customWidth="1"/>
    <col min="1802" max="2048" width="9.140625" style="10"/>
    <col min="2049" max="2049" width="3.5703125" style="10" customWidth="1"/>
    <col min="2050" max="2050" width="13.7109375" style="10" customWidth="1"/>
    <col min="2051" max="2051" width="31.7109375" style="10" customWidth="1"/>
    <col min="2052" max="2055" width="13.7109375" style="10" customWidth="1"/>
    <col min="2056" max="2056" width="17.5703125" style="10" customWidth="1"/>
    <col min="2057" max="2057" width="14.7109375" style="10" customWidth="1"/>
    <col min="2058" max="2304" width="9.140625" style="10"/>
    <col min="2305" max="2305" width="3.5703125" style="10" customWidth="1"/>
    <col min="2306" max="2306" width="13.7109375" style="10" customWidth="1"/>
    <col min="2307" max="2307" width="31.7109375" style="10" customWidth="1"/>
    <col min="2308" max="2311" width="13.7109375" style="10" customWidth="1"/>
    <col min="2312" max="2312" width="17.5703125" style="10" customWidth="1"/>
    <col min="2313" max="2313" width="14.7109375" style="10" customWidth="1"/>
    <col min="2314" max="2560" width="9.140625" style="10"/>
    <col min="2561" max="2561" width="3.5703125" style="10" customWidth="1"/>
    <col min="2562" max="2562" width="13.7109375" style="10" customWidth="1"/>
    <col min="2563" max="2563" width="31.7109375" style="10" customWidth="1"/>
    <col min="2564" max="2567" width="13.7109375" style="10" customWidth="1"/>
    <col min="2568" max="2568" width="17.5703125" style="10" customWidth="1"/>
    <col min="2569" max="2569" width="14.7109375" style="10" customWidth="1"/>
    <col min="2570" max="2816" width="9.140625" style="10"/>
    <col min="2817" max="2817" width="3.5703125" style="10" customWidth="1"/>
    <col min="2818" max="2818" width="13.7109375" style="10" customWidth="1"/>
    <col min="2819" max="2819" width="31.7109375" style="10" customWidth="1"/>
    <col min="2820" max="2823" width="13.7109375" style="10" customWidth="1"/>
    <col min="2824" max="2824" width="17.5703125" style="10" customWidth="1"/>
    <col min="2825" max="2825" width="14.7109375" style="10" customWidth="1"/>
    <col min="2826" max="3072" width="9.140625" style="10"/>
    <col min="3073" max="3073" width="3.5703125" style="10" customWidth="1"/>
    <col min="3074" max="3074" width="13.7109375" style="10" customWidth="1"/>
    <col min="3075" max="3075" width="31.7109375" style="10" customWidth="1"/>
    <col min="3076" max="3079" width="13.7109375" style="10" customWidth="1"/>
    <col min="3080" max="3080" width="17.5703125" style="10" customWidth="1"/>
    <col min="3081" max="3081" width="14.7109375" style="10" customWidth="1"/>
    <col min="3082" max="3328" width="9.140625" style="10"/>
    <col min="3329" max="3329" width="3.5703125" style="10" customWidth="1"/>
    <col min="3330" max="3330" width="13.7109375" style="10" customWidth="1"/>
    <col min="3331" max="3331" width="31.7109375" style="10" customWidth="1"/>
    <col min="3332" max="3335" width="13.7109375" style="10" customWidth="1"/>
    <col min="3336" max="3336" width="17.5703125" style="10" customWidth="1"/>
    <col min="3337" max="3337" width="14.7109375" style="10" customWidth="1"/>
    <col min="3338" max="3584" width="9.140625" style="10"/>
    <col min="3585" max="3585" width="3.5703125" style="10" customWidth="1"/>
    <col min="3586" max="3586" width="13.7109375" style="10" customWidth="1"/>
    <col min="3587" max="3587" width="31.7109375" style="10" customWidth="1"/>
    <col min="3588" max="3591" width="13.7109375" style="10" customWidth="1"/>
    <col min="3592" max="3592" width="17.5703125" style="10" customWidth="1"/>
    <col min="3593" max="3593" width="14.7109375" style="10" customWidth="1"/>
    <col min="3594" max="3840" width="9.140625" style="10"/>
    <col min="3841" max="3841" width="3.5703125" style="10" customWidth="1"/>
    <col min="3842" max="3842" width="13.7109375" style="10" customWidth="1"/>
    <col min="3843" max="3843" width="31.7109375" style="10" customWidth="1"/>
    <col min="3844" max="3847" width="13.7109375" style="10" customWidth="1"/>
    <col min="3848" max="3848" width="17.5703125" style="10" customWidth="1"/>
    <col min="3849" max="3849" width="14.7109375" style="10" customWidth="1"/>
    <col min="3850" max="4096" width="9.140625" style="10"/>
    <col min="4097" max="4097" width="3.5703125" style="10" customWidth="1"/>
    <col min="4098" max="4098" width="13.7109375" style="10" customWidth="1"/>
    <col min="4099" max="4099" width="31.7109375" style="10" customWidth="1"/>
    <col min="4100" max="4103" width="13.7109375" style="10" customWidth="1"/>
    <col min="4104" max="4104" width="17.5703125" style="10" customWidth="1"/>
    <col min="4105" max="4105" width="14.7109375" style="10" customWidth="1"/>
    <col min="4106" max="4352" width="9.140625" style="10"/>
    <col min="4353" max="4353" width="3.5703125" style="10" customWidth="1"/>
    <col min="4354" max="4354" width="13.7109375" style="10" customWidth="1"/>
    <col min="4355" max="4355" width="31.7109375" style="10" customWidth="1"/>
    <col min="4356" max="4359" width="13.7109375" style="10" customWidth="1"/>
    <col min="4360" max="4360" width="17.5703125" style="10" customWidth="1"/>
    <col min="4361" max="4361" width="14.7109375" style="10" customWidth="1"/>
    <col min="4362" max="4608" width="9.140625" style="10"/>
    <col min="4609" max="4609" width="3.5703125" style="10" customWidth="1"/>
    <col min="4610" max="4610" width="13.7109375" style="10" customWidth="1"/>
    <col min="4611" max="4611" width="31.7109375" style="10" customWidth="1"/>
    <col min="4612" max="4615" width="13.7109375" style="10" customWidth="1"/>
    <col min="4616" max="4616" width="17.5703125" style="10" customWidth="1"/>
    <col min="4617" max="4617" width="14.7109375" style="10" customWidth="1"/>
    <col min="4618" max="4864" width="9.140625" style="10"/>
    <col min="4865" max="4865" width="3.5703125" style="10" customWidth="1"/>
    <col min="4866" max="4866" width="13.7109375" style="10" customWidth="1"/>
    <col min="4867" max="4867" width="31.7109375" style="10" customWidth="1"/>
    <col min="4868" max="4871" width="13.7109375" style="10" customWidth="1"/>
    <col min="4872" max="4872" width="17.5703125" style="10" customWidth="1"/>
    <col min="4873" max="4873" width="14.7109375" style="10" customWidth="1"/>
    <col min="4874" max="5120" width="9.140625" style="10"/>
    <col min="5121" max="5121" width="3.5703125" style="10" customWidth="1"/>
    <col min="5122" max="5122" width="13.7109375" style="10" customWidth="1"/>
    <col min="5123" max="5123" width="31.7109375" style="10" customWidth="1"/>
    <col min="5124" max="5127" width="13.7109375" style="10" customWidth="1"/>
    <col min="5128" max="5128" width="17.5703125" style="10" customWidth="1"/>
    <col min="5129" max="5129" width="14.7109375" style="10" customWidth="1"/>
    <col min="5130" max="5376" width="9.140625" style="10"/>
    <col min="5377" max="5377" width="3.5703125" style="10" customWidth="1"/>
    <col min="5378" max="5378" width="13.7109375" style="10" customWidth="1"/>
    <col min="5379" max="5379" width="31.7109375" style="10" customWidth="1"/>
    <col min="5380" max="5383" width="13.7109375" style="10" customWidth="1"/>
    <col min="5384" max="5384" width="17.5703125" style="10" customWidth="1"/>
    <col min="5385" max="5385" width="14.7109375" style="10" customWidth="1"/>
    <col min="5386" max="5632" width="9.140625" style="10"/>
    <col min="5633" max="5633" width="3.5703125" style="10" customWidth="1"/>
    <col min="5634" max="5634" width="13.7109375" style="10" customWidth="1"/>
    <col min="5635" max="5635" width="31.7109375" style="10" customWidth="1"/>
    <col min="5636" max="5639" width="13.7109375" style="10" customWidth="1"/>
    <col min="5640" max="5640" width="17.5703125" style="10" customWidth="1"/>
    <col min="5641" max="5641" width="14.7109375" style="10" customWidth="1"/>
    <col min="5642" max="5888" width="9.140625" style="10"/>
    <col min="5889" max="5889" width="3.5703125" style="10" customWidth="1"/>
    <col min="5890" max="5890" width="13.7109375" style="10" customWidth="1"/>
    <col min="5891" max="5891" width="31.7109375" style="10" customWidth="1"/>
    <col min="5892" max="5895" width="13.7109375" style="10" customWidth="1"/>
    <col min="5896" max="5896" width="17.5703125" style="10" customWidth="1"/>
    <col min="5897" max="5897" width="14.7109375" style="10" customWidth="1"/>
    <col min="5898" max="6144" width="9.140625" style="10"/>
    <col min="6145" max="6145" width="3.5703125" style="10" customWidth="1"/>
    <col min="6146" max="6146" width="13.7109375" style="10" customWidth="1"/>
    <col min="6147" max="6147" width="31.7109375" style="10" customWidth="1"/>
    <col min="6148" max="6151" width="13.7109375" style="10" customWidth="1"/>
    <col min="6152" max="6152" width="17.5703125" style="10" customWidth="1"/>
    <col min="6153" max="6153" width="14.7109375" style="10" customWidth="1"/>
    <col min="6154" max="6400" width="9.140625" style="10"/>
    <col min="6401" max="6401" width="3.5703125" style="10" customWidth="1"/>
    <col min="6402" max="6402" width="13.7109375" style="10" customWidth="1"/>
    <col min="6403" max="6403" width="31.7109375" style="10" customWidth="1"/>
    <col min="6404" max="6407" width="13.7109375" style="10" customWidth="1"/>
    <col min="6408" max="6408" width="17.5703125" style="10" customWidth="1"/>
    <col min="6409" max="6409" width="14.7109375" style="10" customWidth="1"/>
    <col min="6410" max="6656" width="9.140625" style="10"/>
    <col min="6657" max="6657" width="3.5703125" style="10" customWidth="1"/>
    <col min="6658" max="6658" width="13.7109375" style="10" customWidth="1"/>
    <col min="6659" max="6659" width="31.7109375" style="10" customWidth="1"/>
    <col min="6660" max="6663" width="13.7109375" style="10" customWidth="1"/>
    <col min="6664" max="6664" width="17.5703125" style="10" customWidth="1"/>
    <col min="6665" max="6665" width="14.7109375" style="10" customWidth="1"/>
    <col min="6666" max="6912" width="9.140625" style="10"/>
    <col min="6913" max="6913" width="3.5703125" style="10" customWidth="1"/>
    <col min="6914" max="6914" width="13.7109375" style="10" customWidth="1"/>
    <col min="6915" max="6915" width="31.7109375" style="10" customWidth="1"/>
    <col min="6916" max="6919" width="13.7109375" style="10" customWidth="1"/>
    <col min="6920" max="6920" width="17.5703125" style="10" customWidth="1"/>
    <col min="6921" max="6921" width="14.7109375" style="10" customWidth="1"/>
    <col min="6922" max="7168" width="9.140625" style="10"/>
    <col min="7169" max="7169" width="3.5703125" style="10" customWidth="1"/>
    <col min="7170" max="7170" width="13.7109375" style="10" customWidth="1"/>
    <col min="7171" max="7171" width="31.7109375" style="10" customWidth="1"/>
    <col min="7172" max="7175" width="13.7109375" style="10" customWidth="1"/>
    <col min="7176" max="7176" width="17.5703125" style="10" customWidth="1"/>
    <col min="7177" max="7177" width="14.7109375" style="10" customWidth="1"/>
    <col min="7178" max="7424" width="9.140625" style="10"/>
    <col min="7425" max="7425" width="3.5703125" style="10" customWidth="1"/>
    <col min="7426" max="7426" width="13.7109375" style="10" customWidth="1"/>
    <col min="7427" max="7427" width="31.7109375" style="10" customWidth="1"/>
    <col min="7428" max="7431" width="13.7109375" style="10" customWidth="1"/>
    <col min="7432" max="7432" width="17.5703125" style="10" customWidth="1"/>
    <col min="7433" max="7433" width="14.7109375" style="10" customWidth="1"/>
    <col min="7434" max="7680" width="9.140625" style="10"/>
    <col min="7681" max="7681" width="3.5703125" style="10" customWidth="1"/>
    <col min="7682" max="7682" width="13.7109375" style="10" customWidth="1"/>
    <col min="7683" max="7683" width="31.7109375" style="10" customWidth="1"/>
    <col min="7684" max="7687" width="13.7109375" style="10" customWidth="1"/>
    <col min="7688" max="7688" width="17.5703125" style="10" customWidth="1"/>
    <col min="7689" max="7689" width="14.7109375" style="10" customWidth="1"/>
    <col min="7690" max="7936" width="9.140625" style="10"/>
    <col min="7937" max="7937" width="3.5703125" style="10" customWidth="1"/>
    <col min="7938" max="7938" width="13.7109375" style="10" customWidth="1"/>
    <col min="7939" max="7939" width="31.7109375" style="10" customWidth="1"/>
    <col min="7940" max="7943" width="13.7109375" style="10" customWidth="1"/>
    <col min="7944" max="7944" width="17.5703125" style="10" customWidth="1"/>
    <col min="7945" max="7945" width="14.7109375" style="10" customWidth="1"/>
    <col min="7946" max="8192" width="9.140625" style="10"/>
    <col min="8193" max="8193" width="3.5703125" style="10" customWidth="1"/>
    <col min="8194" max="8194" width="13.7109375" style="10" customWidth="1"/>
    <col min="8195" max="8195" width="31.7109375" style="10" customWidth="1"/>
    <col min="8196" max="8199" width="13.7109375" style="10" customWidth="1"/>
    <col min="8200" max="8200" width="17.5703125" style="10" customWidth="1"/>
    <col min="8201" max="8201" width="14.7109375" style="10" customWidth="1"/>
    <col min="8202" max="8448" width="9.140625" style="10"/>
    <col min="8449" max="8449" width="3.5703125" style="10" customWidth="1"/>
    <col min="8450" max="8450" width="13.7109375" style="10" customWidth="1"/>
    <col min="8451" max="8451" width="31.7109375" style="10" customWidth="1"/>
    <col min="8452" max="8455" width="13.7109375" style="10" customWidth="1"/>
    <col min="8456" max="8456" width="17.5703125" style="10" customWidth="1"/>
    <col min="8457" max="8457" width="14.7109375" style="10" customWidth="1"/>
    <col min="8458" max="8704" width="9.140625" style="10"/>
    <col min="8705" max="8705" width="3.5703125" style="10" customWidth="1"/>
    <col min="8706" max="8706" width="13.7109375" style="10" customWidth="1"/>
    <col min="8707" max="8707" width="31.7109375" style="10" customWidth="1"/>
    <col min="8708" max="8711" width="13.7109375" style="10" customWidth="1"/>
    <col min="8712" max="8712" width="17.5703125" style="10" customWidth="1"/>
    <col min="8713" max="8713" width="14.7109375" style="10" customWidth="1"/>
    <col min="8714" max="8960" width="9.140625" style="10"/>
    <col min="8961" max="8961" width="3.5703125" style="10" customWidth="1"/>
    <col min="8962" max="8962" width="13.7109375" style="10" customWidth="1"/>
    <col min="8963" max="8963" width="31.7109375" style="10" customWidth="1"/>
    <col min="8964" max="8967" width="13.7109375" style="10" customWidth="1"/>
    <col min="8968" max="8968" width="17.5703125" style="10" customWidth="1"/>
    <col min="8969" max="8969" width="14.7109375" style="10" customWidth="1"/>
    <col min="8970" max="9216" width="9.140625" style="10"/>
    <col min="9217" max="9217" width="3.5703125" style="10" customWidth="1"/>
    <col min="9218" max="9218" width="13.7109375" style="10" customWidth="1"/>
    <col min="9219" max="9219" width="31.7109375" style="10" customWidth="1"/>
    <col min="9220" max="9223" width="13.7109375" style="10" customWidth="1"/>
    <col min="9224" max="9224" width="17.5703125" style="10" customWidth="1"/>
    <col min="9225" max="9225" width="14.7109375" style="10" customWidth="1"/>
    <col min="9226" max="9472" width="9.140625" style="10"/>
    <col min="9473" max="9473" width="3.5703125" style="10" customWidth="1"/>
    <col min="9474" max="9474" width="13.7109375" style="10" customWidth="1"/>
    <col min="9475" max="9475" width="31.7109375" style="10" customWidth="1"/>
    <col min="9476" max="9479" width="13.7109375" style="10" customWidth="1"/>
    <col min="9480" max="9480" width="17.5703125" style="10" customWidth="1"/>
    <col min="9481" max="9481" width="14.7109375" style="10" customWidth="1"/>
    <col min="9482" max="9728" width="9.140625" style="10"/>
    <col min="9729" max="9729" width="3.5703125" style="10" customWidth="1"/>
    <col min="9730" max="9730" width="13.7109375" style="10" customWidth="1"/>
    <col min="9731" max="9731" width="31.7109375" style="10" customWidth="1"/>
    <col min="9732" max="9735" width="13.7109375" style="10" customWidth="1"/>
    <col min="9736" max="9736" width="17.5703125" style="10" customWidth="1"/>
    <col min="9737" max="9737" width="14.7109375" style="10" customWidth="1"/>
    <col min="9738" max="9984" width="9.140625" style="10"/>
    <col min="9985" max="9985" width="3.5703125" style="10" customWidth="1"/>
    <col min="9986" max="9986" width="13.7109375" style="10" customWidth="1"/>
    <col min="9987" max="9987" width="31.7109375" style="10" customWidth="1"/>
    <col min="9988" max="9991" width="13.7109375" style="10" customWidth="1"/>
    <col min="9992" max="9992" width="17.5703125" style="10" customWidth="1"/>
    <col min="9993" max="9993" width="14.7109375" style="10" customWidth="1"/>
    <col min="9994" max="10240" width="9.140625" style="10"/>
    <col min="10241" max="10241" width="3.5703125" style="10" customWidth="1"/>
    <col min="10242" max="10242" width="13.7109375" style="10" customWidth="1"/>
    <col min="10243" max="10243" width="31.7109375" style="10" customWidth="1"/>
    <col min="10244" max="10247" width="13.7109375" style="10" customWidth="1"/>
    <col min="10248" max="10248" width="17.5703125" style="10" customWidth="1"/>
    <col min="10249" max="10249" width="14.7109375" style="10" customWidth="1"/>
    <col min="10250" max="10496" width="9.140625" style="10"/>
    <col min="10497" max="10497" width="3.5703125" style="10" customWidth="1"/>
    <col min="10498" max="10498" width="13.7109375" style="10" customWidth="1"/>
    <col min="10499" max="10499" width="31.7109375" style="10" customWidth="1"/>
    <col min="10500" max="10503" width="13.7109375" style="10" customWidth="1"/>
    <col min="10504" max="10504" width="17.5703125" style="10" customWidth="1"/>
    <col min="10505" max="10505" width="14.7109375" style="10" customWidth="1"/>
    <col min="10506" max="10752" width="9.140625" style="10"/>
    <col min="10753" max="10753" width="3.5703125" style="10" customWidth="1"/>
    <col min="10754" max="10754" width="13.7109375" style="10" customWidth="1"/>
    <col min="10755" max="10755" width="31.7109375" style="10" customWidth="1"/>
    <col min="10756" max="10759" width="13.7109375" style="10" customWidth="1"/>
    <col min="10760" max="10760" width="17.5703125" style="10" customWidth="1"/>
    <col min="10761" max="10761" width="14.7109375" style="10" customWidth="1"/>
    <col min="10762" max="11008" width="9.140625" style="10"/>
    <col min="11009" max="11009" width="3.5703125" style="10" customWidth="1"/>
    <col min="11010" max="11010" width="13.7109375" style="10" customWidth="1"/>
    <col min="11011" max="11011" width="31.7109375" style="10" customWidth="1"/>
    <col min="11012" max="11015" width="13.7109375" style="10" customWidth="1"/>
    <col min="11016" max="11016" width="17.5703125" style="10" customWidth="1"/>
    <col min="11017" max="11017" width="14.7109375" style="10" customWidth="1"/>
    <col min="11018" max="11264" width="9.140625" style="10"/>
    <col min="11265" max="11265" width="3.5703125" style="10" customWidth="1"/>
    <col min="11266" max="11266" width="13.7109375" style="10" customWidth="1"/>
    <col min="11267" max="11267" width="31.7109375" style="10" customWidth="1"/>
    <col min="11268" max="11271" width="13.7109375" style="10" customWidth="1"/>
    <col min="11272" max="11272" width="17.5703125" style="10" customWidth="1"/>
    <col min="11273" max="11273" width="14.7109375" style="10" customWidth="1"/>
    <col min="11274" max="11520" width="9.140625" style="10"/>
    <col min="11521" max="11521" width="3.5703125" style="10" customWidth="1"/>
    <col min="11522" max="11522" width="13.7109375" style="10" customWidth="1"/>
    <col min="11523" max="11523" width="31.7109375" style="10" customWidth="1"/>
    <col min="11524" max="11527" width="13.7109375" style="10" customWidth="1"/>
    <col min="11528" max="11528" width="17.5703125" style="10" customWidth="1"/>
    <col min="11529" max="11529" width="14.7109375" style="10" customWidth="1"/>
    <col min="11530" max="11776" width="9.140625" style="10"/>
    <col min="11777" max="11777" width="3.5703125" style="10" customWidth="1"/>
    <col min="11778" max="11778" width="13.7109375" style="10" customWidth="1"/>
    <col min="11779" max="11779" width="31.7109375" style="10" customWidth="1"/>
    <col min="11780" max="11783" width="13.7109375" style="10" customWidth="1"/>
    <col min="11784" max="11784" width="17.5703125" style="10" customWidth="1"/>
    <col min="11785" max="11785" width="14.7109375" style="10" customWidth="1"/>
    <col min="11786" max="12032" width="9.140625" style="10"/>
    <col min="12033" max="12033" width="3.5703125" style="10" customWidth="1"/>
    <col min="12034" max="12034" width="13.7109375" style="10" customWidth="1"/>
    <col min="12035" max="12035" width="31.7109375" style="10" customWidth="1"/>
    <col min="12036" max="12039" width="13.7109375" style="10" customWidth="1"/>
    <col min="12040" max="12040" width="17.5703125" style="10" customWidth="1"/>
    <col min="12041" max="12041" width="14.7109375" style="10" customWidth="1"/>
    <col min="12042" max="12288" width="9.140625" style="10"/>
    <col min="12289" max="12289" width="3.5703125" style="10" customWidth="1"/>
    <col min="12290" max="12290" width="13.7109375" style="10" customWidth="1"/>
    <col min="12291" max="12291" width="31.7109375" style="10" customWidth="1"/>
    <col min="12292" max="12295" width="13.7109375" style="10" customWidth="1"/>
    <col min="12296" max="12296" width="17.5703125" style="10" customWidth="1"/>
    <col min="12297" max="12297" width="14.7109375" style="10" customWidth="1"/>
    <col min="12298" max="12544" width="9.140625" style="10"/>
    <col min="12545" max="12545" width="3.5703125" style="10" customWidth="1"/>
    <col min="12546" max="12546" width="13.7109375" style="10" customWidth="1"/>
    <col min="12547" max="12547" width="31.7109375" style="10" customWidth="1"/>
    <col min="12548" max="12551" width="13.7109375" style="10" customWidth="1"/>
    <col min="12552" max="12552" width="17.5703125" style="10" customWidth="1"/>
    <col min="12553" max="12553" width="14.7109375" style="10" customWidth="1"/>
    <col min="12554" max="12800" width="9.140625" style="10"/>
    <col min="12801" max="12801" width="3.5703125" style="10" customWidth="1"/>
    <col min="12802" max="12802" width="13.7109375" style="10" customWidth="1"/>
    <col min="12803" max="12803" width="31.7109375" style="10" customWidth="1"/>
    <col min="12804" max="12807" width="13.7109375" style="10" customWidth="1"/>
    <col min="12808" max="12808" width="17.5703125" style="10" customWidth="1"/>
    <col min="12809" max="12809" width="14.7109375" style="10" customWidth="1"/>
    <col min="12810" max="13056" width="9.140625" style="10"/>
    <col min="13057" max="13057" width="3.5703125" style="10" customWidth="1"/>
    <col min="13058" max="13058" width="13.7109375" style="10" customWidth="1"/>
    <col min="13059" max="13059" width="31.7109375" style="10" customWidth="1"/>
    <col min="13060" max="13063" width="13.7109375" style="10" customWidth="1"/>
    <col min="13064" max="13064" width="17.5703125" style="10" customWidth="1"/>
    <col min="13065" max="13065" width="14.7109375" style="10" customWidth="1"/>
    <col min="13066" max="13312" width="9.140625" style="10"/>
    <col min="13313" max="13313" width="3.5703125" style="10" customWidth="1"/>
    <col min="13314" max="13314" width="13.7109375" style="10" customWidth="1"/>
    <col min="13315" max="13315" width="31.7109375" style="10" customWidth="1"/>
    <col min="13316" max="13319" width="13.7109375" style="10" customWidth="1"/>
    <col min="13320" max="13320" width="17.5703125" style="10" customWidth="1"/>
    <col min="13321" max="13321" width="14.7109375" style="10" customWidth="1"/>
    <col min="13322" max="13568" width="9.140625" style="10"/>
    <col min="13569" max="13569" width="3.5703125" style="10" customWidth="1"/>
    <col min="13570" max="13570" width="13.7109375" style="10" customWidth="1"/>
    <col min="13571" max="13571" width="31.7109375" style="10" customWidth="1"/>
    <col min="13572" max="13575" width="13.7109375" style="10" customWidth="1"/>
    <col min="13576" max="13576" width="17.5703125" style="10" customWidth="1"/>
    <col min="13577" max="13577" width="14.7109375" style="10" customWidth="1"/>
    <col min="13578" max="13824" width="9.140625" style="10"/>
    <col min="13825" max="13825" width="3.5703125" style="10" customWidth="1"/>
    <col min="13826" max="13826" width="13.7109375" style="10" customWidth="1"/>
    <col min="13827" max="13827" width="31.7109375" style="10" customWidth="1"/>
    <col min="13828" max="13831" width="13.7109375" style="10" customWidth="1"/>
    <col min="13832" max="13832" width="17.5703125" style="10" customWidth="1"/>
    <col min="13833" max="13833" width="14.7109375" style="10" customWidth="1"/>
    <col min="13834" max="14080" width="9.140625" style="10"/>
    <col min="14081" max="14081" width="3.5703125" style="10" customWidth="1"/>
    <col min="14082" max="14082" width="13.7109375" style="10" customWidth="1"/>
    <col min="14083" max="14083" width="31.7109375" style="10" customWidth="1"/>
    <col min="14084" max="14087" width="13.7109375" style="10" customWidth="1"/>
    <col min="14088" max="14088" width="17.5703125" style="10" customWidth="1"/>
    <col min="14089" max="14089" width="14.7109375" style="10" customWidth="1"/>
    <col min="14090" max="14336" width="9.140625" style="10"/>
    <col min="14337" max="14337" width="3.5703125" style="10" customWidth="1"/>
    <col min="14338" max="14338" width="13.7109375" style="10" customWidth="1"/>
    <col min="14339" max="14339" width="31.7109375" style="10" customWidth="1"/>
    <col min="14340" max="14343" width="13.7109375" style="10" customWidth="1"/>
    <col min="14344" max="14344" width="17.5703125" style="10" customWidth="1"/>
    <col min="14345" max="14345" width="14.7109375" style="10" customWidth="1"/>
    <col min="14346" max="14592" width="9.140625" style="10"/>
    <col min="14593" max="14593" width="3.5703125" style="10" customWidth="1"/>
    <col min="14594" max="14594" width="13.7109375" style="10" customWidth="1"/>
    <col min="14595" max="14595" width="31.7109375" style="10" customWidth="1"/>
    <col min="14596" max="14599" width="13.7109375" style="10" customWidth="1"/>
    <col min="14600" max="14600" width="17.5703125" style="10" customWidth="1"/>
    <col min="14601" max="14601" width="14.7109375" style="10" customWidth="1"/>
    <col min="14602" max="14848" width="9.140625" style="10"/>
    <col min="14849" max="14849" width="3.5703125" style="10" customWidth="1"/>
    <col min="14850" max="14850" width="13.7109375" style="10" customWidth="1"/>
    <col min="14851" max="14851" width="31.7109375" style="10" customWidth="1"/>
    <col min="14852" max="14855" width="13.7109375" style="10" customWidth="1"/>
    <col min="14856" max="14856" width="17.5703125" style="10" customWidth="1"/>
    <col min="14857" max="14857" width="14.7109375" style="10" customWidth="1"/>
    <col min="14858" max="15104" width="9.140625" style="10"/>
    <col min="15105" max="15105" width="3.5703125" style="10" customWidth="1"/>
    <col min="15106" max="15106" width="13.7109375" style="10" customWidth="1"/>
    <col min="15107" max="15107" width="31.7109375" style="10" customWidth="1"/>
    <col min="15108" max="15111" width="13.7109375" style="10" customWidth="1"/>
    <col min="15112" max="15112" width="17.5703125" style="10" customWidth="1"/>
    <col min="15113" max="15113" width="14.7109375" style="10" customWidth="1"/>
    <col min="15114" max="15360" width="9.140625" style="10"/>
    <col min="15361" max="15361" width="3.5703125" style="10" customWidth="1"/>
    <col min="15362" max="15362" width="13.7109375" style="10" customWidth="1"/>
    <col min="15363" max="15363" width="31.7109375" style="10" customWidth="1"/>
    <col min="15364" max="15367" width="13.7109375" style="10" customWidth="1"/>
    <col min="15368" max="15368" width="17.5703125" style="10" customWidth="1"/>
    <col min="15369" max="15369" width="14.7109375" style="10" customWidth="1"/>
    <col min="15370" max="15616" width="9.140625" style="10"/>
    <col min="15617" max="15617" width="3.5703125" style="10" customWidth="1"/>
    <col min="15618" max="15618" width="13.7109375" style="10" customWidth="1"/>
    <col min="15619" max="15619" width="31.7109375" style="10" customWidth="1"/>
    <col min="15620" max="15623" width="13.7109375" style="10" customWidth="1"/>
    <col min="15624" max="15624" width="17.5703125" style="10" customWidth="1"/>
    <col min="15625" max="15625" width="14.7109375" style="10" customWidth="1"/>
    <col min="15626" max="15872" width="9.140625" style="10"/>
    <col min="15873" max="15873" width="3.5703125" style="10" customWidth="1"/>
    <col min="15874" max="15874" width="13.7109375" style="10" customWidth="1"/>
    <col min="15875" max="15875" width="31.7109375" style="10" customWidth="1"/>
    <col min="15876" max="15879" width="13.7109375" style="10" customWidth="1"/>
    <col min="15880" max="15880" width="17.5703125" style="10" customWidth="1"/>
    <col min="15881" max="15881" width="14.7109375" style="10" customWidth="1"/>
    <col min="15882" max="16128" width="9.140625" style="10"/>
    <col min="16129" max="16129" width="3.5703125" style="10" customWidth="1"/>
    <col min="16130" max="16130" width="13.7109375" style="10" customWidth="1"/>
    <col min="16131" max="16131" width="31.7109375" style="10" customWidth="1"/>
    <col min="16132" max="16135" width="13.7109375" style="10" customWidth="1"/>
    <col min="16136" max="16136" width="17.5703125" style="10" customWidth="1"/>
    <col min="16137" max="16137" width="14.7109375" style="10" customWidth="1"/>
    <col min="16138" max="16384" width="9.140625" style="10"/>
  </cols>
  <sheetData>
    <row r="1" spans="2:8" x14ac:dyDescent="0.25">
      <c r="B1" s="11" t="s">
        <v>113</v>
      </c>
      <c r="C1" s="12" t="s">
        <v>114</v>
      </c>
      <c r="D1" s="13" t="s">
        <v>115</v>
      </c>
      <c r="E1" s="11" t="s">
        <v>116</v>
      </c>
      <c r="F1" s="13" t="s">
        <v>116</v>
      </c>
      <c r="G1" s="14" t="s">
        <v>117</v>
      </c>
      <c r="H1" s="15" t="s">
        <v>118</v>
      </c>
    </row>
    <row r="2" spans="2:8" x14ac:dyDescent="0.25">
      <c r="B2" s="11"/>
      <c r="C2" s="12"/>
      <c r="D2" s="14"/>
      <c r="E2" s="11" t="s">
        <v>119</v>
      </c>
      <c r="F2" s="13" t="s">
        <v>120</v>
      </c>
      <c r="G2" s="14" t="s">
        <v>121</v>
      </c>
      <c r="H2" s="15" t="s">
        <v>122</v>
      </c>
    </row>
    <row r="3" spans="2:8" x14ac:dyDescent="0.25">
      <c r="B3" s="19">
        <v>330</v>
      </c>
      <c r="C3" s="20" t="s">
        <v>249</v>
      </c>
      <c r="D3" s="22">
        <v>0</v>
      </c>
      <c r="E3" s="19"/>
      <c r="F3" s="67"/>
      <c r="G3" s="22">
        <v>394.68</v>
      </c>
      <c r="H3" s="73">
        <v>44384</v>
      </c>
    </row>
    <row r="4" spans="2:8" x14ac:dyDescent="0.25">
      <c r="B4" s="19">
        <v>400</v>
      </c>
      <c r="C4" s="20" t="s">
        <v>123</v>
      </c>
      <c r="D4" s="21">
        <v>0</v>
      </c>
      <c r="E4" s="21"/>
      <c r="F4" s="22"/>
      <c r="G4" s="22">
        <v>620</v>
      </c>
      <c r="H4" s="23">
        <v>44403</v>
      </c>
    </row>
    <row r="5" spans="2:8" x14ac:dyDescent="0.25">
      <c r="B5" s="19">
        <v>440</v>
      </c>
      <c r="C5" s="20" t="s">
        <v>250</v>
      </c>
      <c r="D5" s="21">
        <v>0</v>
      </c>
      <c r="E5" s="21"/>
      <c r="F5" s="22"/>
      <c r="G5" s="22">
        <v>338.27</v>
      </c>
      <c r="H5" s="23">
        <v>44394</v>
      </c>
    </row>
    <row r="6" spans="2:8" x14ac:dyDescent="0.25">
      <c r="B6" s="16">
        <v>540</v>
      </c>
      <c r="C6" s="17" t="s">
        <v>124</v>
      </c>
      <c r="D6" s="24">
        <v>855.55</v>
      </c>
      <c r="E6" s="24"/>
      <c r="F6" s="18"/>
      <c r="G6" s="18"/>
      <c r="H6" s="74"/>
    </row>
    <row r="7" spans="2:8" x14ac:dyDescent="0.25">
      <c r="B7" s="19">
        <v>550</v>
      </c>
      <c r="C7" s="20" t="s">
        <v>251</v>
      </c>
      <c r="D7" s="21">
        <v>0</v>
      </c>
      <c r="E7" s="21"/>
      <c r="F7" s="22"/>
      <c r="G7" s="22">
        <v>383.34</v>
      </c>
      <c r="H7" s="23">
        <v>44404</v>
      </c>
    </row>
    <row r="8" spans="2:8" x14ac:dyDescent="0.25">
      <c r="B8" s="19">
        <v>570</v>
      </c>
      <c r="C8" s="20" t="s">
        <v>252</v>
      </c>
      <c r="D8" s="21">
        <v>0</v>
      </c>
      <c r="E8" s="21"/>
      <c r="F8" s="22"/>
      <c r="G8" s="22">
        <v>323.19</v>
      </c>
      <c r="H8" s="23">
        <v>44384</v>
      </c>
    </row>
    <row r="9" spans="2:8" x14ac:dyDescent="0.25">
      <c r="B9" s="19">
        <v>580</v>
      </c>
      <c r="C9" s="20" t="s">
        <v>252</v>
      </c>
      <c r="D9" s="21">
        <v>0</v>
      </c>
      <c r="E9" s="21"/>
      <c r="F9" s="22"/>
      <c r="G9" s="22">
        <v>329.64</v>
      </c>
      <c r="H9" s="23">
        <v>44384</v>
      </c>
    </row>
    <row r="10" spans="2:8" x14ac:dyDescent="0.25">
      <c r="B10" s="19">
        <v>630</v>
      </c>
      <c r="C10" s="20" t="s">
        <v>253</v>
      </c>
      <c r="D10" s="21">
        <v>0</v>
      </c>
      <c r="E10" s="21"/>
      <c r="F10" s="22"/>
      <c r="G10" s="22">
        <v>633.26</v>
      </c>
      <c r="H10" s="23">
        <v>44391</v>
      </c>
    </row>
    <row r="11" spans="2:8" x14ac:dyDescent="0.25">
      <c r="B11" s="19">
        <v>665</v>
      </c>
      <c r="C11" s="20" t="s">
        <v>254</v>
      </c>
      <c r="D11" s="21">
        <v>0</v>
      </c>
      <c r="E11" s="21"/>
      <c r="F11" s="22"/>
      <c r="G11" s="22">
        <v>421.87</v>
      </c>
      <c r="H11" s="23">
        <v>44390</v>
      </c>
    </row>
    <row r="12" spans="2:8" x14ac:dyDescent="0.25">
      <c r="B12" s="19">
        <v>710</v>
      </c>
      <c r="C12" s="20" t="s">
        <v>197</v>
      </c>
      <c r="D12" s="21">
        <v>0</v>
      </c>
      <c r="E12" s="21"/>
      <c r="F12" s="22"/>
      <c r="G12" s="22">
        <v>1216.26</v>
      </c>
      <c r="H12" s="23">
        <v>44397</v>
      </c>
    </row>
    <row r="13" spans="2:8" x14ac:dyDescent="0.25">
      <c r="B13" s="19">
        <v>770</v>
      </c>
      <c r="C13" s="20" t="s">
        <v>255</v>
      </c>
      <c r="D13" s="21">
        <v>0</v>
      </c>
      <c r="E13" s="21"/>
      <c r="F13" s="22"/>
      <c r="G13" s="22">
        <v>4004.4</v>
      </c>
      <c r="H13" s="23">
        <v>44392</v>
      </c>
    </row>
    <row r="14" spans="2:8" x14ac:dyDescent="0.25">
      <c r="B14" s="19">
        <v>810</v>
      </c>
      <c r="C14" s="20" t="s">
        <v>256</v>
      </c>
      <c r="D14" s="21">
        <v>0</v>
      </c>
      <c r="E14" s="21"/>
      <c r="F14" s="22"/>
      <c r="G14" s="22">
        <v>600</v>
      </c>
      <c r="H14" s="23">
        <v>44395</v>
      </c>
    </row>
    <row r="15" spans="2:8" ht="13.15" customHeight="1" x14ac:dyDescent="0.25">
      <c r="B15" s="19">
        <v>850</v>
      </c>
      <c r="C15" s="20" t="s">
        <v>125</v>
      </c>
      <c r="D15" s="21">
        <v>0</v>
      </c>
      <c r="E15" s="21"/>
      <c r="F15" s="22"/>
      <c r="G15" s="22">
        <v>1365.32</v>
      </c>
      <c r="H15" s="23">
        <v>44387</v>
      </c>
    </row>
    <row r="16" spans="2:8" ht="13.15" customHeight="1" x14ac:dyDescent="0.25">
      <c r="B16" s="19">
        <v>1200</v>
      </c>
      <c r="C16" s="20" t="s">
        <v>257</v>
      </c>
      <c r="D16" s="21">
        <v>0</v>
      </c>
      <c r="E16" s="21"/>
      <c r="F16" s="22"/>
      <c r="G16" s="22">
        <v>1398.21</v>
      </c>
      <c r="H16" s="23">
        <v>44314</v>
      </c>
    </row>
    <row r="17" spans="2:8" ht="13.15" customHeight="1" x14ac:dyDescent="0.25">
      <c r="B17" s="16">
        <v>1280</v>
      </c>
      <c r="C17" s="17" t="s">
        <v>198</v>
      </c>
      <c r="D17" s="24">
        <v>53.45</v>
      </c>
      <c r="E17" s="24"/>
      <c r="F17" s="18"/>
      <c r="G17" s="18">
        <v>542</v>
      </c>
      <c r="H17" s="74">
        <v>44393</v>
      </c>
    </row>
    <row r="18" spans="2:8" ht="13.15" customHeight="1" x14ac:dyDescent="0.25">
      <c r="B18" s="19">
        <v>1360</v>
      </c>
      <c r="C18" s="20" t="s">
        <v>258</v>
      </c>
      <c r="D18" s="21">
        <v>0</v>
      </c>
      <c r="E18" s="21"/>
      <c r="F18" s="22"/>
      <c r="G18" s="22">
        <v>352.15</v>
      </c>
      <c r="H18" s="23">
        <v>44384</v>
      </c>
    </row>
    <row r="19" spans="2:8" ht="13.15" customHeight="1" x14ac:dyDescent="0.25">
      <c r="B19" s="19">
        <v>1920</v>
      </c>
      <c r="C19" s="20" t="s">
        <v>259</v>
      </c>
      <c r="D19" s="21">
        <v>0</v>
      </c>
      <c r="E19" s="21"/>
      <c r="F19" s="22"/>
      <c r="G19" s="22">
        <v>421.59</v>
      </c>
      <c r="H19" s="23">
        <v>516</v>
      </c>
    </row>
    <row r="20" spans="2:8" ht="13.15" customHeight="1" x14ac:dyDescent="0.25">
      <c r="B20" s="19">
        <v>2210</v>
      </c>
      <c r="C20" s="20" t="s">
        <v>260</v>
      </c>
      <c r="D20" s="21">
        <v>0</v>
      </c>
      <c r="E20" s="21"/>
      <c r="F20" s="22"/>
      <c r="G20" s="22">
        <v>632.80999999999995</v>
      </c>
      <c r="H20" s="23">
        <v>44384</v>
      </c>
    </row>
    <row r="21" spans="2:8" ht="13.15" customHeight="1" x14ac:dyDescent="0.25">
      <c r="B21" s="19">
        <v>2220</v>
      </c>
      <c r="C21" s="20" t="s">
        <v>199</v>
      </c>
      <c r="D21" s="21">
        <v>0</v>
      </c>
      <c r="E21" s="21"/>
      <c r="F21" s="22"/>
      <c r="G21" s="22">
        <v>2892.3</v>
      </c>
      <c r="H21" s="23">
        <v>44392</v>
      </c>
    </row>
    <row r="22" spans="2:8" ht="13.15" customHeight="1" x14ac:dyDescent="0.25">
      <c r="B22" s="16">
        <v>2240</v>
      </c>
      <c r="C22" s="17" t="s">
        <v>200</v>
      </c>
      <c r="D22" s="24">
        <v>1559.88</v>
      </c>
      <c r="E22" s="24"/>
      <c r="F22" s="18"/>
      <c r="G22" s="18"/>
      <c r="H22" s="74"/>
    </row>
    <row r="23" spans="2:8" ht="13.15" customHeight="1" x14ac:dyDescent="0.25">
      <c r="B23" s="19">
        <v>2380</v>
      </c>
      <c r="C23" s="20" t="s">
        <v>261</v>
      </c>
      <c r="D23" s="21">
        <v>0</v>
      </c>
      <c r="E23" s="21"/>
      <c r="F23" s="22"/>
      <c r="G23" s="22">
        <v>387.35</v>
      </c>
      <c r="H23" s="23">
        <v>44384</v>
      </c>
    </row>
    <row r="24" spans="2:8" ht="13.15" customHeight="1" x14ac:dyDescent="0.25">
      <c r="B24" s="19">
        <v>2480</v>
      </c>
      <c r="C24" s="20" t="s">
        <v>201</v>
      </c>
      <c r="D24" s="21">
        <v>0</v>
      </c>
      <c r="E24" s="21"/>
      <c r="F24" s="22"/>
      <c r="G24" s="22">
        <v>300</v>
      </c>
      <c r="H24" s="23">
        <v>44386</v>
      </c>
    </row>
    <row r="25" spans="2:8" ht="13.15" customHeight="1" x14ac:dyDescent="0.25">
      <c r="B25" s="19">
        <v>2563</v>
      </c>
      <c r="C25" s="20" t="s">
        <v>262</v>
      </c>
      <c r="D25" s="21">
        <v>0</v>
      </c>
      <c r="E25" s="21"/>
      <c r="F25" s="22"/>
      <c r="G25" s="22">
        <v>188.09</v>
      </c>
      <c r="H25" s="23">
        <v>44384</v>
      </c>
    </row>
    <row r="26" spans="2:8" ht="13.15" customHeight="1" x14ac:dyDescent="0.25">
      <c r="B26" s="19">
        <v>2567</v>
      </c>
      <c r="C26" s="20" t="s">
        <v>263</v>
      </c>
      <c r="D26" s="21">
        <v>0</v>
      </c>
      <c r="E26" s="21"/>
      <c r="F26" s="22"/>
      <c r="G26" s="22">
        <v>124.37</v>
      </c>
      <c r="H26" s="23">
        <v>44404</v>
      </c>
    </row>
    <row r="27" spans="2:8" x14ac:dyDescent="0.25">
      <c r="B27" s="19">
        <v>2830</v>
      </c>
      <c r="C27" s="20" t="s">
        <v>126</v>
      </c>
      <c r="D27" s="21">
        <v>0</v>
      </c>
      <c r="E27" s="21"/>
      <c r="F27" s="22"/>
      <c r="G27" s="22">
        <v>398.19</v>
      </c>
      <c r="H27" s="25">
        <v>44400</v>
      </c>
    </row>
    <row r="28" spans="2:8" x14ac:dyDescent="0.25">
      <c r="B28" s="19">
        <v>3090</v>
      </c>
      <c r="C28" s="20" t="s">
        <v>264</v>
      </c>
      <c r="D28" s="21">
        <v>0</v>
      </c>
      <c r="E28" s="21"/>
      <c r="F28" s="22"/>
      <c r="G28" s="22">
        <v>436.43</v>
      </c>
      <c r="H28" s="25">
        <v>44389</v>
      </c>
    </row>
    <row r="29" spans="2:8" x14ac:dyDescent="0.25">
      <c r="B29" s="16" t="s">
        <v>127</v>
      </c>
      <c r="C29" s="17"/>
      <c r="D29" s="24">
        <f>SUM(D3:D28)</f>
        <v>2468.88</v>
      </c>
      <c r="E29" s="17"/>
      <c r="F29" s="18"/>
      <c r="G29" s="18"/>
      <c r="H29" s="26"/>
    </row>
    <row r="30" spans="2:8" x14ac:dyDescent="0.25">
      <c r="B30" s="16"/>
      <c r="C30" s="17"/>
      <c r="D30" s="24"/>
      <c r="E30" s="17"/>
      <c r="F30" s="18"/>
      <c r="G30" s="18"/>
      <c r="H30" s="26"/>
    </row>
    <row r="31" spans="2:8" x14ac:dyDescent="0.25">
      <c r="B31" s="27" t="s">
        <v>128</v>
      </c>
      <c r="C31" s="28"/>
      <c r="D31" s="29" t="s">
        <v>129</v>
      </c>
      <c r="E31" s="17"/>
      <c r="F31" s="18"/>
      <c r="G31" s="18"/>
      <c r="H31" s="26"/>
    </row>
    <row r="32" spans="2:8" x14ac:dyDescent="0.25">
      <c r="B32" s="16">
        <v>2014</v>
      </c>
      <c r="C32" s="17" t="s">
        <v>180</v>
      </c>
      <c r="D32" s="18">
        <v>346.3</v>
      </c>
      <c r="E32" s="17"/>
      <c r="F32" s="18"/>
      <c r="G32" s="18"/>
      <c r="H32" s="26"/>
    </row>
    <row r="33" spans="2:9" x14ac:dyDescent="0.25">
      <c r="B33" s="16" t="s">
        <v>127</v>
      </c>
      <c r="C33" s="17"/>
      <c r="D33" s="18">
        <f>SUM(D32:D32)</f>
        <v>346.3</v>
      </c>
      <c r="E33" s="17"/>
      <c r="F33" s="18"/>
      <c r="G33" s="18"/>
      <c r="H33" s="26"/>
    </row>
    <row r="35" spans="2:9" x14ac:dyDescent="0.25">
      <c r="C35" s="10" t="s">
        <v>130</v>
      </c>
      <c r="D35" s="13" t="s">
        <v>131</v>
      </c>
      <c r="E35" s="13" t="s">
        <v>132</v>
      </c>
      <c r="F35" s="11" t="s">
        <v>133</v>
      </c>
      <c r="H35" s="32"/>
      <c r="I35" s="34"/>
    </row>
    <row r="36" spans="2:9" x14ac:dyDescent="0.25">
      <c r="B36" s="10" t="s">
        <v>265</v>
      </c>
      <c r="D36" s="35">
        <v>15926.7</v>
      </c>
      <c r="E36" s="35">
        <v>15926.7</v>
      </c>
      <c r="F36" s="35">
        <v>15926.7</v>
      </c>
      <c r="H36" s="32"/>
      <c r="I36" s="36"/>
    </row>
    <row r="37" spans="2:9" x14ac:dyDescent="0.25">
      <c r="B37" s="10" t="s">
        <v>134</v>
      </c>
      <c r="D37" s="35">
        <v>2468.88</v>
      </c>
      <c r="E37" s="35"/>
      <c r="F37" s="35"/>
      <c r="H37" s="32"/>
      <c r="I37" s="36"/>
    </row>
    <row r="38" spans="2:9" x14ac:dyDescent="0.25">
      <c r="B38" s="10" t="s">
        <v>266</v>
      </c>
      <c r="D38" s="37">
        <v>26</v>
      </c>
      <c r="E38" s="37"/>
      <c r="F38" s="37"/>
      <c r="H38" s="32"/>
      <c r="I38" s="36"/>
    </row>
    <row r="39" spans="2:9" x14ac:dyDescent="0.25">
      <c r="B39" s="38" t="s">
        <v>135</v>
      </c>
      <c r="D39" s="37">
        <v>3</v>
      </c>
      <c r="E39" s="39"/>
      <c r="F39" s="39"/>
      <c r="H39" s="32"/>
      <c r="I39" s="36"/>
    </row>
    <row r="40" spans="2:9" x14ac:dyDescent="0.25">
      <c r="E40" s="31"/>
      <c r="F40" s="10"/>
      <c r="H40" s="32"/>
      <c r="I40" s="36"/>
    </row>
    <row r="41" spans="2:9" x14ac:dyDescent="0.25">
      <c r="D41" s="40" t="s">
        <v>136</v>
      </c>
      <c r="E41" s="40" t="s">
        <v>137</v>
      </c>
      <c r="F41" s="12" t="s">
        <v>138</v>
      </c>
      <c r="H41" s="32"/>
      <c r="I41" s="36"/>
    </row>
    <row r="42" spans="2:9" x14ac:dyDescent="0.25">
      <c r="B42" s="10" t="s">
        <v>139</v>
      </c>
      <c r="D42" s="35"/>
      <c r="E42" s="35"/>
      <c r="F42" s="35"/>
      <c r="H42" s="32"/>
      <c r="I42" s="36"/>
    </row>
    <row r="43" spans="2:9" x14ac:dyDescent="0.25">
      <c r="B43" s="10" t="s">
        <v>134</v>
      </c>
      <c r="D43" s="35"/>
      <c r="E43" s="35"/>
      <c r="F43" s="35"/>
      <c r="H43" s="32"/>
      <c r="I43" s="36"/>
    </row>
    <row r="44" spans="2:9" x14ac:dyDescent="0.25">
      <c r="B44" s="10" t="s">
        <v>140</v>
      </c>
      <c r="D44" s="39"/>
      <c r="E44" s="39"/>
      <c r="F44" s="39"/>
      <c r="H44" s="32"/>
      <c r="I44" s="36"/>
    </row>
    <row r="45" spans="2:9" x14ac:dyDescent="0.25">
      <c r="B45" s="38" t="s">
        <v>135</v>
      </c>
      <c r="D45" s="39"/>
      <c r="E45" s="39"/>
      <c r="F45" s="39"/>
      <c r="H45" s="32"/>
      <c r="I45" s="36"/>
    </row>
    <row r="47" spans="2:9" x14ac:dyDescent="0.25">
      <c r="D47" s="13" t="s">
        <v>141</v>
      </c>
      <c r="E47" s="13" t="s">
        <v>142</v>
      </c>
      <c r="F47" s="11" t="s">
        <v>143</v>
      </c>
    </row>
    <row r="48" spans="2:9" x14ac:dyDescent="0.25">
      <c r="B48" s="10" t="s">
        <v>144</v>
      </c>
      <c r="D48" s="35"/>
      <c r="E48" s="35"/>
      <c r="F48" s="35"/>
    </row>
    <row r="49" spans="2:6" x14ac:dyDescent="0.25">
      <c r="B49" s="10" t="s">
        <v>134</v>
      </c>
      <c r="D49" s="35"/>
      <c r="E49" s="35"/>
      <c r="F49" s="35"/>
    </row>
    <row r="50" spans="2:6" x14ac:dyDescent="0.25">
      <c r="B50" s="10" t="s">
        <v>145</v>
      </c>
      <c r="D50" s="37"/>
      <c r="E50" s="37"/>
      <c r="F50" s="37"/>
    </row>
    <row r="51" spans="2:6" x14ac:dyDescent="0.25">
      <c r="B51" s="38" t="s">
        <v>135</v>
      </c>
      <c r="D51" s="37"/>
      <c r="E51" s="39"/>
      <c r="F51" s="39"/>
    </row>
    <row r="53" spans="2:6" x14ac:dyDescent="0.25">
      <c r="D53" s="13" t="s">
        <v>146</v>
      </c>
      <c r="E53" s="11" t="s">
        <v>147</v>
      </c>
      <c r="F53" s="13" t="s">
        <v>148</v>
      </c>
    </row>
    <row r="54" spans="2:6" x14ac:dyDescent="0.25">
      <c r="B54" s="10" t="s">
        <v>149</v>
      </c>
      <c r="D54" s="35"/>
      <c r="E54" s="35"/>
      <c r="F54" s="35"/>
    </row>
    <row r="55" spans="2:6" x14ac:dyDescent="0.25">
      <c r="B55" s="10" t="s">
        <v>134</v>
      </c>
      <c r="D55" s="35"/>
      <c r="E55" s="35"/>
      <c r="F55" s="35"/>
    </row>
    <row r="56" spans="2:6" x14ac:dyDescent="0.25">
      <c r="B56" s="10" t="s">
        <v>150</v>
      </c>
      <c r="D56" s="37"/>
      <c r="E56" s="37"/>
      <c r="F56" s="37"/>
    </row>
    <row r="57" spans="2:6" x14ac:dyDescent="0.25">
      <c r="B57" s="38" t="s">
        <v>135</v>
      </c>
      <c r="D57" s="37"/>
      <c r="E57" s="39"/>
      <c r="F57" s="39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topLeftCell="D1" workbookViewId="0">
      <selection activeCell="J15" sqref="J15"/>
    </sheetView>
  </sheetViews>
  <sheetFormatPr defaultRowHeight="15" x14ac:dyDescent="0.25"/>
  <cols>
    <col min="1" max="1" width="5.28515625" customWidth="1"/>
    <col min="2" max="2" width="34.85546875" customWidth="1"/>
    <col min="3" max="4" width="9.140625" style="1"/>
    <col min="5" max="7" width="9.140625" style="2"/>
    <col min="8" max="8" width="12.5703125" customWidth="1"/>
    <col min="9" max="10" width="13.7109375" customWidth="1"/>
    <col min="11" max="11" width="17.140625" style="55" customWidth="1"/>
    <col min="12" max="12" width="9.140625" style="1"/>
  </cols>
  <sheetData>
    <row r="1" spans="2:11" ht="56.25" customHeight="1" x14ac:dyDescent="0.3">
      <c r="B1" s="3" t="s">
        <v>3</v>
      </c>
      <c r="C1" s="42" t="s">
        <v>6</v>
      </c>
      <c r="D1" s="42" t="s">
        <v>5</v>
      </c>
      <c r="E1" s="41" t="s">
        <v>7</v>
      </c>
      <c r="F1" s="57" t="s">
        <v>4</v>
      </c>
      <c r="G1" s="75" t="s">
        <v>8</v>
      </c>
      <c r="H1" s="62" t="s">
        <v>202</v>
      </c>
      <c r="I1" s="5" t="s">
        <v>203</v>
      </c>
      <c r="J1" s="5" t="s">
        <v>268</v>
      </c>
      <c r="K1" s="54" t="s">
        <v>196</v>
      </c>
    </row>
    <row r="2" spans="2:11" x14ac:dyDescent="0.25">
      <c r="B2" t="s">
        <v>107</v>
      </c>
      <c r="C2" s="44">
        <v>18457</v>
      </c>
      <c r="D2" s="43">
        <v>40000</v>
      </c>
      <c r="E2" s="43">
        <v>55575</v>
      </c>
      <c r="F2" s="58">
        <v>75270</v>
      </c>
      <c r="G2" s="76">
        <v>95270</v>
      </c>
      <c r="H2" s="63">
        <v>95270</v>
      </c>
      <c r="I2" s="4">
        <v>20000</v>
      </c>
      <c r="J2" s="4">
        <v>0</v>
      </c>
      <c r="K2" s="53">
        <f>H2+I2-J2</f>
        <v>115270</v>
      </c>
    </row>
    <row r="3" spans="2:11" x14ac:dyDescent="0.25">
      <c r="B3" t="s">
        <v>108</v>
      </c>
      <c r="C3" s="44">
        <v>68003</v>
      </c>
      <c r="D3" s="43">
        <v>85816.57</v>
      </c>
      <c r="E3" s="43">
        <v>21069.51</v>
      </c>
      <c r="F3" s="58">
        <v>53742.41</v>
      </c>
      <c r="G3" s="76">
        <v>66359.08</v>
      </c>
      <c r="H3" s="63">
        <v>66359</v>
      </c>
      <c r="I3" s="4">
        <v>35211</v>
      </c>
      <c r="J3" s="4">
        <v>0</v>
      </c>
      <c r="K3" s="53">
        <f>H3+I3-J3</f>
        <v>101570</v>
      </c>
    </row>
    <row r="4" spans="2:11" ht="15.75" thickBot="1" x14ac:dyDescent="0.3">
      <c r="B4" t="s">
        <v>109</v>
      </c>
      <c r="C4" s="44">
        <v>92895</v>
      </c>
      <c r="D4" s="43">
        <v>63265</v>
      </c>
      <c r="E4" s="43">
        <v>52702</v>
      </c>
      <c r="F4" s="58">
        <v>57429.68</v>
      </c>
      <c r="G4" s="76">
        <v>-11707.82</v>
      </c>
      <c r="H4" s="63">
        <v>-11708</v>
      </c>
      <c r="I4" s="4">
        <v>15000</v>
      </c>
      <c r="J4" s="4">
        <v>0</v>
      </c>
      <c r="K4" s="53">
        <f>H4+I4-J4</f>
        <v>3292</v>
      </c>
    </row>
    <row r="5" spans="2:11" ht="15.75" thickBot="1" x14ac:dyDescent="0.3">
      <c r="B5" t="s">
        <v>181</v>
      </c>
      <c r="C5" s="48">
        <f t="shared" ref="C5:H5" si="0">SUM(C2:C4)</f>
        <v>179355</v>
      </c>
      <c r="D5" s="48">
        <f t="shared" si="0"/>
        <v>189081.57</v>
      </c>
      <c r="E5" s="48">
        <f t="shared" si="0"/>
        <v>129346.51</v>
      </c>
      <c r="F5" s="59">
        <f t="shared" si="0"/>
        <v>186442.09</v>
      </c>
      <c r="G5" s="47">
        <f t="shared" si="0"/>
        <v>149921.26</v>
      </c>
      <c r="H5" s="64">
        <f t="shared" si="0"/>
        <v>149921</v>
      </c>
      <c r="I5" s="47">
        <f t="shared" ref="I5:J5" si="1">SUM(I2:I4)</f>
        <v>70211</v>
      </c>
      <c r="J5" s="47">
        <f t="shared" si="1"/>
        <v>0</v>
      </c>
      <c r="K5" s="47">
        <f>SUM(K2:K4)</f>
        <v>220132</v>
      </c>
    </row>
    <row r="6" spans="2:11" x14ac:dyDescent="0.25">
      <c r="C6" s="44"/>
      <c r="D6" s="44"/>
      <c r="E6" s="43"/>
      <c r="F6" s="58"/>
      <c r="G6" s="76"/>
      <c r="H6" s="63"/>
      <c r="I6" s="4"/>
      <c r="J6" s="4"/>
      <c r="K6" s="53"/>
    </row>
    <row r="7" spans="2:11" x14ac:dyDescent="0.25">
      <c r="B7" t="s">
        <v>110</v>
      </c>
      <c r="C7" s="44">
        <v>13962</v>
      </c>
      <c r="D7" s="44">
        <v>30682</v>
      </c>
      <c r="E7" s="43">
        <v>53521.63</v>
      </c>
      <c r="F7" s="58">
        <v>85496.8</v>
      </c>
      <c r="G7" s="76">
        <v>117478.84</v>
      </c>
      <c r="H7" s="63">
        <v>117479</v>
      </c>
      <c r="I7" s="4">
        <v>50000</v>
      </c>
      <c r="J7" s="4">
        <v>0</v>
      </c>
      <c r="K7" s="53">
        <f>H7+I7-J7</f>
        <v>167479</v>
      </c>
    </row>
    <row r="8" spans="2:11" x14ac:dyDescent="0.25">
      <c r="B8" t="s">
        <v>111</v>
      </c>
      <c r="C8" s="44">
        <v>25418</v>
      </c>
      <c r="D8" s="44">
        <v>36734.879999999997</v>
      </c>
      <c r="E8" s="43">
        <v>78404.88</v>
      </c>
      <c r="F8" s="58">
        <v>87629.88</v>
      </c>
      <c r="G8" s="76">
        <v>82754.880000000005</v>
      </c>
      <c r="H8" s="63">
        <v>82755</v>
      </c>
      <c r="I8" s="4">
        <v>10000</v>
      </c>
      <c r="J8" s="4">
        <v>0</v>
      </c>
      <c r="K8" s="53">
        <f>H8+I8-J8</f>
        <v>92755</v>
      </c>
    </row>
    <row r="9" spans="2:11" ht="15.75" thickBot="1" x14ac:dyDescent="0.3">
      <c r="B9" t="s">
        <v>112</v>
      </c>
      <c r="C9" s="44">
        <v>85257</v>
      </c>
      <c r="D9" s="44">
        <v>197761.25</v>
      </c>
      <c r="E9" s="43">
        <v>331572.25</v>
      </c>
      <c r="F9" s="58">
        <v>355769.35</v>
      </c>
      <c r="G9" s="76">
        <v>388056.35</v>
      </c>
      <c r="H9" s="63">
        <v>388056</v>
      </c>
      <c r="I9" s="4">
        <v>70000</v>
      </c>
      <c r="J9" s="4">
        <v>0</v>
      </c>
      <c r="K9" s="53">
        <f>H9+I9-J9</f>
        <v>458056</v>
      </c>
    </row>
    <row r="10" spans="2:11" ht="15.75" thickBot="1" x14ac:dyDescent="0.3">
      <c r="B10" t="s">
        <v>152</v>
      </c>
      <c r="C10" s="48">
        <f t="shared" ref="C10:H10" si="2">SUM(C7:C9)</f>
        <v>124637</v>
      </c>
      <c r="D10" s="48">
        <f t="shared" si="2"/>
        <v>265178.13</v>
      </c>
      <c r="E10" s="48">
        <f t="shared" si="2"/>
        <v>463498.76</v>
      </c>
      <c r="F10" s="59">
        <f t="shared" si="2"/>
        <v>528896.03</v>
      </c>
      <c r="G10" s="47">
        <f t="shared" si="2"/>
        <v>588290.06999999995</v>
      </c>
      <c r="H10" s="64">
        <f t="shared" si="2"/>
        <v>588290</v>
      </c>
      <c r="I10" s="47">
        <f t="shared" ref="I10:J10" si="3">SUM(I7:I9)</f>
        <v>130000</v>
      </c>
      <c r="J10" s="47">
        <f t="shared" si="3"/>
        <v>0</v>
      </c>
      <c r="K10" s="47">
        <f>SUM(K7:K9)</f>
        <v>718290</v>
      </c>
    </row>
    <row r="11" spans="2:11" x14ac:dyDescent="0.25">
      <c r="C11" s="46"/>
      <c r="D11" s="46"/>
      <c r="E11" s="45"/>
      <c r="F11" s="60"/>
      <c r="G11" s="77"/>
      <c r="H11" s="65"/>
    </row>
    <row r="12" spans="2:11" ht="15.75" thickBot="1" x14ac:dyDescent="0.3">
      <c r="B12" t="s">
        <v>151</v>
      </c>
      <c r="C12" s="50">
        <f t="shared" ref="C12:H12" si="4">SUM(C5,C10)</f>
        <v>303992</v>
      </c>
      <c r="D12" s="50">
        <f t="shared" si="4"/>
        <v>454259.7</v>
      </c>
      <c r="E12" s="50">
        <f t="shared" si="4"/>
        <v>592845.27</v>
      </c>
      <c r="F12" s="61">
        <f t="shared" si="4"/>
        <v>715338.12</v>
      </c>
      <c r="G12" s="61">
        <f t="shared" si="4"/>
        <v>738211.33</v>
      </c>
      <c r="H12" s="66">
        <f t="shared" si="4"/>
        <v>738211</v>
      </c>
      <c r="I12" s="49">
        <f t="shared" ref="I12:J12" si="5">SUM(I5,I10)</f>
        <v>200211</v>
      </c>
      <c r="J12" s="49">
        <f t="shared" si="5"/>
        <v>0</v>
      </c>
      <c r="K12" s="56">
        <f>SUM(K5,K10)</f>
        <v>938422</v>
      </c>
    </row>
    <row r="13" spans="2:11" ht="15.75" thickTop="1" x14ac:dyDescent="0.25">
      <c r="K13" s="55" t="s">
        <v>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3"/>
  <sheetViews>
    <sheetView tabSelected="1" workbookViewId="0">
      <pane xSplit="4" ySplit="1" topLeftCell="O2" activePane="bottomRight" state="frozen"/>
      <selection pane="topRight" activeCell="G1" sqref="G1"/>
      <selection pane="bottomLeft" activeCell="A2" sqref="A2"/>
      <selection pane="bottomRight" activeCell="B10" sqref="B10"/>
    </sheetView>
  </sheetViews>
  <sheetFormatPr defaultColWidth="8.85546875" defaultRowHeight="15" x14ac:dyDescent="0.25"/>
  <cols>
    <col min="1" max="1" width="14.28515625" style="1" customWidth="1"/>
    <col min="2" max="2" width="55.140625" style="1" customWidth="1"/>
    <col min="3" max="3" width="16.7109375" style="1" customWidth="1"/>
    <col min="4" max="4" width="16.85546875" style="1" customWidth="1"/>
    <col min="5" max="5" width="47.5703125" style="1" customWidth="1"/>
    <col min="6" max="6" width="28.5703125" style="78" customWidth="1"/>
    <col min="7" max="7" width="11" style="1" customWidth="1"/>
    <col min="8" max="8" width="10" style="1" bestFit="1" customWidth="1"/>
    <col min="9" max="9" width="11.7109375" style="1" customWidth="1"/>
    <col min="10" max="10" width="11.140625" style="1" bestFit="1" customWidth="1"/>
    <col min="11" max="11" width="12.42578125" style="1" customWidth="1"/>
    <col min="12" max="12" width="13.28515625" style="1" customWidth="1"/>
    <col min="13" max="13" width="15.5703125" style="1" customWidth="1"/>
    <col min="14" max="14" width="11" style="1" customWidth="1"/>
    <col min="15" max="15" width="13.42578125" style="1" customWidth="1"/>
    <col min="16" max="18" width="11.7109375" style="1" customWidth="1"/>
    <col min="19" max="19" width="10.28515625" style="1" customWidth="1"/>
    <col min="20" max="20" width="14.28515625" style="1" customWidth="1"/>
    <col min="21" max="21" width="13.42578125" style="1" customWidth="1"/>
    <col min="22" max="22" width="11.42578125" style="1" customWidth="1"/>
    <col min="23" max="23" width="11.85546875" style="1" customWidth="1"/>
    <col min="24" max="24" width="10.85546875" style="1" customWidth="1"/>
    <col min="25" max="25" width="8.85546875" style="1"/>
    <col min="26" max="26" width="10.28515625" style="1" customWidth="1"/>
    <col min="27" max="27" width="10.140625" style="1" customWidth="1"/>
    <col min="28" max="30" width="8.85546875" style="1"/>
    <col min="31" max="31" width="10.5703125" style="1" customWidth="1"/>
    <col min="32" max="66" width="8.85546875" style="1"/>
    <col min="67" max="67" width="12.140625" style="1" customWidth="1"/>
    <col min="68" max="68" width="8.85546875" style="1"/>
    <col min="69" max="69" width="13.140625" style="1" customWidth="1"/>
    <col min="70" max="70" width="8.85546875" style="1"/>
    <col min="71" max="71" width="11.28515625" style="1" customWidth="1"/>
    <col min="72" max="16384" width="8.85546875" style="1"/>
  </cols>
  <sheetData>
    <row r="1" spans="1:94" s="2" customFormat="1" x14ac:dyDescent="0.25">
      <c r="D1" s="2" t="s">
        <v>204</v>
      </c>
      <c r="F1" s="9" t="s">
        <v>19</v>
      </c>
      <c r="G1" s="2" t="s">
        <v>20</v>
      </c>
      <c r="H1" s="2" t="s">
        <v>6</v>
      </c>
      <c r="I1" s="2" t="s">
        <v>21</v>
      </c>
      <c r="J1" s="2" t="s">
        <v>5</v>
      </c>
      <c r="K1" s="2" t="s">
        <v>22</v>
      </c>
      <c r="L1" s="2" t="s">
        <v>7</v>
      </c>
      <c r="M1" s="2" t="s">
        <v>23</v>
      </c>
      <c r="N1" s="2" t="s">
        <v>4</v>
      </c>
      <c r="O1" s="2" t="s">
        <v>24</v>
      </c>
      <c r="P1" s="2" t="s">
        <v>8</v>
      </c>
      <c r="Q1" s="2" t="s">
        <v>25</v>
      </c>
      <c r="R1" s="2" t="s">
        <v>26</v>
      </c>
      <c r="S1" s="2" t="s">
        <v>27</v>
      </c>
      <c r="T1" s="2" t="s">
        <v>28</v>
      </c>
      <c r="U1" s="2" t="s">
        <v>29</v>
      </c>
      <c r="V1" s="2" t="s">
        <v>30</v>
      </c>
      <c r="W1" s="2" t="s">
        <v>31</v>
      </c>
      <c r="X1" s="2" t="s">
        <v>32</v>
      </c>
      <c r="Y1" s="2" t="s">
        <v>33</v>
      </c>
      <c r="Z1" s="2" t="s">
        <v>34</v>
      </c>
      <c r="AA1" s="2" t="s">
        <v>35</v>
      </c>
      <c r="AB1" s="2" t="s">
        <v>36</v>
      </c>
      <c r="AC1" s="2" t="s">
        <v>37</v>
      </c>
      <c r="AD1" s="2" t="s">
        <v>38</v>
      </c>
      <c r="AE1" s="2" t="s">
        <v>39</v>
      </c>
      <c r="AF1" s="2" t="s">
        <v>40</v>
      </c>
      <c r="AG1" s="2" t="s">
        <v>41</v>
      </c>
      <c r="AH1" s="2" t="s">
        <v>42</v>
      </c>
      <c r="AI1" s="2" t="s">
        <v>43</v>
      </c>
      <c r="AJ1" s="2" t="s">
        <v>44</v>
      </c>
      <c r="AK1" s="2" t="s">
        <v>45</v>
      </c>
      <c r="AL1" s="2" t="s">
        <v>46</v>
      </c>
      <c r="AM1" s="2" t="s">
        <v>47</v>
      </c>
      <c r="AN1" s="2" t="s">
        <v>48</v>
      </c>
      <c r="AO1" s="2" t="s">
        <v>49</v>
      </c>
      <c r="AP1" s="2" t="s">
        <v>50</v>
      </c>
      <c r="AQ1" s="2" t="s">
        <v>51</v>
      </c>
      <c r="AR1" s="2" t="s">
        <v>52</v>
      </c>
      <c r="AS1" s="2" t="s">
        <v>53</v>
      </c>
      <c r="AT1" s="2" t="s">
        <v>54</v>
      </c>
      <c r="AU1" s="2" t="s">
        <v>55</v>
      </c>
      <c r="AV1" s="2" t="s">
        <v>56</v>
      </c>
      <c r="AW1" s="2" t="s">
        <v>57</v>
      </c>
      <c r="AX1" s="2" t="s">
        <v>58</v>
      </c>
      <c r="AY1" s="2" t="s">
        <v>59</v>
      </c>
      <c r="AZ1" s="2" t="s">
        <v>60</v>
      </c>
      <c r="BA1" s="2" t="s">
        <v>61</v>
      </c>
      <c r="BB1" s="2" t="s">
        <v>62</v>
      </c>
      <c r="BC1" s="2" t="s">
        <v>63</v>
      </c>
      <c r="BD1" s="2" t="s">
        <v>64</v>
      </c>
      <c r="BE1" s="2" t="s">
        <v>65</v>
      </c>
      <c r="BF1" s="2" t="s">
        <v>66</v>
      </c>
      <c r="BG1" s="2" t="s">
        <v>67</v>
      </c>
      <c r="BH1" s="2" t="s">
        <v>68</v>
      </c>
      <c r="BI1" s="2" t="s">
        <v>69</v>
      </c>
      <c r="BJ1" s="2" t="s">
        <v>70</v>
      </c>
      <c r="BK1" s="2" t="s">
        <v>71</v>
      </c>
      <c r="BL1" s="2" t="s">
        <v>72</v>
      </c>
      <c r="BM1" s="2" t="s">
        <v>73</v>
      </c>
      <c r="BN1" s="2" t="s">
        <v>74</v>
      </c>
      <c r="BO1" s="2" t="s">
        <v>75</v>
      </c>
      <c r="BP1" s="2" t="s">
        <v>76</v>
      </c>
      <c r="BQ1" s="2" t="s">
        <v>77</v>
      </c>
      <c r="BR1" s="2" t="s">
        <v>78</v>
      </c>
      <c r="BS1" s="2" t="s">
        <v>205</v>
      </c>
      <c r="BT1" s="2" t="s">
        <v>206</v>
      </c>
      <c r="BU1" s="2" t="s">
        <v>207</v>
      </c>
      <c r="BV1" s="2" t="s">
        <v>208</v>
      </c>
      <c r="BW1" s="2" t="s">
        <v>209</v>
      </c>
      <c r="BX1" s="2" t="s">
        <v>210</v>
      </c>
      <c r="BY1" s="2" t="s">
        <v>211</v>
      </c>
      <c r="BZ1" s="2" t="s">
        <v>212</v>
      </c>
      <c r="CA1" s="2" t="s">
        <v>213</v>
      </c>
      <c r="CB1" s="2" t="s">
        <v>214</v>
      </c>
      <c r="CC1" s="2" t="s">
        <v>215</v>
      </c>
      <c r="CD1" s="2" t="s">
        <v>216</v>
      </c>
      <c r="CE1" s="2" t="s">
        <v>217</v>
      </c>
      <c r="CF1" s="2" t="s">
        <v>218</v>
      </c>
      <c r="CG1" s="2" t="s">
        <v>219</v>
      </c>
      <c r="CH1" s="2" t="s">
        <v>220</v>
      </c>
      <c r="CI1" s="2" t="s">
        <v>221</v>
      </c>
      <c r="CJ1" s="2" t="s">
        <v>222</v>
      </c>
      <c r="CK1" s="2" t="s">
        <v>223</v>
      </c>
      <c r="CL1" s="2" t="s">
        <v>224</v>
      </c>
      <c r="CM1" s="2" t="s">
        <v>225</v>
      </c>
      <c r="CN1" s="2" t="s">
        <v>226</v>
      </c>
      <c r="CO1" s="2" t="s">
        <v>227</v>
      </c>
      <c r="CP1" s="2" t="s">
        <v>228</v>
      </c>
    </row>
    <row r="2" spans="1:94" x14ac:dyDescent="0.25">
      <c r="A2" s="1" t="s">
        <v>79</v>
      </c>
      <c r="B2" s="1" t="s">
        <v>84</v>
      </c>
      <c r="C2" s="79" t="s">
        <v>81</v>
      </c>
      <c r="D2" s="79" t="s">
        <v>229</v>
      </c>
      <c r="E2" s="79" t="s">
        <v>83</v>
      </c>
      <c r="F2" s="78">
        <v>129285</v>
      </c>
      <c r="O2" s="1">
        <v>28321.89</v>
      </c>
      <c r="P2" s="1">
        <v>25857</v>
      </c>
      <c r="Q2" s="1">
        <v>27832.47</v>
      </c>
      <c r="R2" s="1">
        <v>25857</v>
      </c>
      <c r="S2" s="1">
        <v>27338.61</v>
      </c>
      <c r="T2" s="1">
        <v>25857</v>
      </c>
      <c r="U2" s="1">
        <v>26846.52</v>
      </c>
      <c r="V2" s="1">
        <v>25857</v>
      </c>
      <c r="W2" s="1">
        <v>26349.98</v>
      </c>
      <c r="X2" s="1">
        <v>25857</v>
      </c>
    </row>
    <row r="3" spans="1:94" x14ac:dyDescent="0.25">
      <c r="B3" s="1" t="s">
        <v>82</v>
      </c>
      <c r="C3" s="79" t="s">
        <v>85</v>
      </c>
      <c r="D3" s="79"/>
      <c r="E3" s="79" t="s">
        <v>86</v>
      </c>
      <c r="P3" s="1">
        <v>2464.89</v>
      </c>
      <c r="R3" s="1">
        <v>1975.47</v>
      </c>
      <c r="T3" s="1">
        <v>1481.61</v>
      </c>
      <c r="V3" s="1">
        <v>989.52</v>
      </c>
      <c r="X3" s="1">
        <v>492.98</v>
      </c>
    </row>
    <row r="5" spans="1:94" x14ac:dyDescent="0.25">
      <c r="A5" s="1" t="s">
        <v>88</v>
      </c>
      <c r="B5" s="1" t="s">
        <v>89</v>
      </c>
      <c r="C5" s="1" t="s">
        <v>90</v>
      </c>
      <c r="D5" s="1" t="s">
        <v>230</v>
      </c>
      <c r="E5" s="1" t="s">
        <v>91</v>
      </c>
      <c r="F5" s="78">
        <v>283684.06</v>
      </c>
      <c r="G5" s="1">
        <v>22220</v>
      </c>
      <c r="H5" s="1">
        <v>22220.18</v>
      </c>
      <c r="I5" s="1">
        <v>22220</v>
      </c>
      <c r="J5" s="1">
        <v>22220.1</v>
      </c>
      <c r="K5" s="1">
        <v>22220</v>
      </c>
      <c r="L5" s="1">
        <v>22220.1</v>
      </c>
      <c r="M5" s="1">
        <v>22220</v>
      </c>
      <c r="N5" s="1">
        <v>22220.1</v>
      </c>
      <c r="O5" s="1">
        <v>22220</v>
      </c>
      <c r="P5" s="1">
        <v>22220.1</v>
      </c>
      <c r="Q5" s="1">
        <v>22220</v>
      </c>
      <c r="R5" s="1">
        <v>22220.1</v>
      </c>
      <c r="S5" s="1">
        <v>22220</v>
      </c>
      <c r="T5" s="1">
        <v>22220.1</v>
      </c>
      <c r="U5" s="1">
        <v>22220</v>
      </c>
      <c r="V5" s="1">
        <v>22220.1</v>
      </c>
      <c r="W5" s="1">
        <v>22220</v>
      </c>
      <c r="X5" s="1">
        <v>22220.1</v>
      </c>
      <c r="Y5" s="1">
        <v>22220</v>
      </c>
      <c r="Z5" s="1">
        <v>22220.1</v>
      </c>
    </row>
    <row r="6" spans="1:94" x14ac:dyDescent="0.25">
      <c r="E6" s="1" t="s">
        <v>92</v>
      </c>
    </row>
    <row r="8" spans="1:94" x14ac:dyDescent="0.25">
      <c r="A8" s="1" t="s">
        <v>88</v>
      </c>
      <c r="B8" s="1" t="s">
        <v>248</v>
      </c>
      <c r="C8" s="1" t="s">
        <v>93</v>
      </c>
      <c r="D8" s="1" t="s">
        <v>231</v>
      </c>
      <c r="E8" s="1" t="s">
        <v>94</v>
      </c>
      <c r="F8" s="78">
        <v>120809.81</v>
      </c>
      <c r="I8" s="1">
        <v>12081</v>
      </c>
      <c r="J8" s="1">
        <v>12801</v>
      </c>
      <c r="K8" s="1">
        <v>12081</v>
      </c>
      <c r="L8" s="1">
        <v>12080.98</v>
      </c>
      <c r="M8" s="1">
        <v>12081</v>
      </c>
      <c r="N8" s="1">
        <v>12080.98</v>
      </c>
      <c r="O8" s="1">
        <v>12081</v>
      </c>
      <c r="P8" s="1">
        <v>12080.98</v>
      </c>
      <c r="Q8" s="1">
        <v>12081</v>
      </c>
      <c r="R8" s="1">
        <v>12080.98</v>
      </c>
      <c r="S8" s="1">
        <v>12081</v>
      </c>
      <c r="T8" s="1">
        <v>12080.98</v>
      </c>
      <c r="U8" s="1">
        <v>12081</v>
      </c>
      <c r="V8" s="1">
        <v>12080.99</v>
      </c>
      <c r="W8" s="1">
        <v>12081</v>
      </c>
      <c r="X8" s="1">
        <v>12080.99</v>
      </c>
      <c r="Y8" s="1">
        <v>12081</v>
      </c>
      <c r="Z8" s="1">
        <v>12080.99</v>
      </c>
      <c r="AA8" s="1">
        <v>12081</v>
      </c>
      <c r="AB8" s="1">
        <v>12080.99</v>
      </c>
    </row>
    <row r="9" spans="1:94" x14ac:dyDescent="0.25">
      <c r="E9" s="1" t="s">
        <v>95</v>
      </c>
    </row>
    <row r="11" spans="1:94" x14ac:dyDescent="0.25">
      <c r="A11" s="1" t="s">
        <v>88</v>
      </c>
      <c r="B11" s="1" t="s">
        <v>232</v>
      </c>
      <c r="C11" s="1" t="s">
        <v>96</v>
      </c>
      <c r="D11" s="1" t="s">
        <v>233</v>
      </c>
      <c r="E11" s="1" t="s">
        <v>97</v>
      </c>
      <c r="F11" s="78">
        <v>348000</v>
      </c>
      <c r="G11" s="1">
        <v>21138.799999999999</v>
      </c>
      <c r="H11" s="1">
        <v>14092.6</v>
      </c>
      <c r="I11" s="1">
        <v>21138.799999999999</v>
      </c>
      <c r="J11" s="1">
        <v>14092.6</v>
      </c>
      <c r="K11" s="1">
        <v>21138.799999999999</v>
      </c>
      <c r="L11" s="1">
        <v>14092.6</v>
      </c>
      <c r="M11" s="1">
        <v>21138.799999999999</v>
      </c>
      <c r="N11" s="1">
        <v>14092.6</v>
      </c>
      <c r="O11" s="1">
        <v>21138.799999999999</v>
      </c>
      <c r="P11" s="1">
        <v>14092.6</v>
      </c>
      <c r="Q11" s="1">
        <v>21138.799999999999</v>
      </c>
      <c r="R11" s="1">
        <v>14092.6</v>
      </c>
      <c r="S11" s="1">
        <v>21138.799999999999</v>
      </c>
      <c r="T11" s="1">
        <v>14092.6</v>
      </c>
      <c r="U11" s="1">
        <v>21138.799999999999</v>
      </c>
      <c r="V11" s="1">
        <v>14092.6</v>
      </c>
      <c r="W11" s="1">
        <v>21138.799999999999</v>
      </c>
      <c r="X11" s="1">
        <v>14092.6</v>
      </c>
      <c r="Y11" s="1">
        <v>21138.799999999999</v>
      </c>
      <c r="Z11" s="1">
        <v>14092.6</v>
      </c>
      <c r="AA11" s="1">
        <v>21138.799999999999</v>
      </c>
      <c r="AB11" s="1">
        <v>14092.6</v>
      </c>
      <c r="AC11" s="1">
        <v>21138.799999999999</v>
      </c>
      <c r="AD11" s="1">
        <v>14092.6</v>
      </c>
      <c r="AE11" s="1">
        <v>21138.799999999999</v>
      </c>
      <c r="AF11" s="1">
        <v>14092.6</v>
      </c>
      <c r="AG11" s="1">
        <v>21138.799999999999</v>
      </c>
      <c r="AH11" s="1">
        <v>14092.6</v>
      </c>
      <c r="AI11" s="1">
        <v>21138.799999999999</v>
      </c>
      <c r="AJ11" s="1">
        <v>14092.6</v>
      </c>
      <c r="AK11" s="1">
        <v>21138.799999999999</v>
      </c>
      <c r="AL11" s="1">
        <v>14092.6</v>
      </c>
    </row>
    <row r="12" spans="1:94" x14ac:dyDescent="0.25">
      <c r="B12" s="1" t="s">
        <v>271</v>
      </c>
    </row>
    <row r="14" spans="1:94" x14ac:dyDescent="0.25">
      <c r="A14" s="1" t="s">
        <v>98</v>
      </c>
      <c r="B14" s="1" t="s">
        <v>99</v>
      </c>
      <c r="C14" s="1" t="s">
        <v>100</v>
      </c>
      <c r="H14" s="1">
        <v>46800</v>
      </c>
      <c r="J14" s="1">
        <v>46800</v>
      </c>
      <c r="L14" s="1">
        <v>46800</v>
      </c>
      <c r="M14" s="1" t="s">
        <v>87</v>
      </c>
      <c r="N14" s="1">
        <v>46800</v>
      </c>
      <c r="O14" s="1">
        <v>68921</v>
      </c>
      <c r="P14" s="1">
        <v>46800</v>
      </c>
      <c r="Q14" s="1">
        <v>67320</v>
      </c>
      <c r="R14" s="1">
        <v>46800</v>
      </c>
      <c r="S14" s="1">
        <v>65637</v>
      </c>
      <c r="T14" s="1">
        <v>46800</v>
      </c>
      <c r="U14" s="1">
        <v>63875</v>
      </c>
      <c r="V14" s="1">
        <v>46800</v>
      </c>
      <c r="W14" s="1">
        <v>62041</v>
      </c>
      <c r="X14" s="1">
        <v>46800</v>
      </c>
      <c r="Y14" s="1">
        <v>60139</v>
      </c>
      <c r="Z14" s="1">
        <v>46800</v>
      </c>
      <c r="AA14" s="1">
        <v>58178</v>
      </c>
      <c r="AB14" s="1">
        <v>46800</v>
      </c>
      <c r="AC14" s="1">
        <v>56173</v>
      </c>
      <c r="AD14" s="1">
        <v>46800</v>
      </c>
      <c r="AE14" s="1">
        <v>54105</v>
      </c>
      <c r="AF14" s="1">
        <v>46800</v>
      </c>
      <c r="AG14" s="1">
        <v>52051</v>
      </c>
      <c r="AH14" s="1">
        <v>46800</v>
      </c>
      <c r="AI14" s="1">
        <v>49934</v>
      </c>
      <c r="AJ14" s="1">
        <v>46800</v>
      </c>
      <c r="AK14" s="1">
        <v>44229</v>
      </c>
      <c r="AL14" s="1">
        <v>44200</v>
      </c>
    </row>
    <row r="15" spans="1:94" x14ac:dyDescent="0.25">
      <c r="B15" s="1" t="s">
        <v>101</v>
      </c>
      <c r="C15" s="1" t="s">
        <v>80</v>
      </c>
      <c r="H15" s="1">
        <v>21848</v>
      </c>
      <c r="J15" s="1">
        <v>22265</v>
      </c>
      <c r="L15" s="1">
        <v>24996</v>
      </c>
      <c r="N15" s="1">
        <v>23622.63</v>
      </c>
      <c r="P15" s="1">
        <v>22120.799999999999</v>
      </c>
      <c r="R15" s="1">
        <v>20520.240000000002</v>
      </c>
      <c r="T15" s="1">
        <v>18836.96</v>
      </c>
      <c r="V15" s="1">
        <v>17074.72</v>
      </c>
      <c r="X15" s="1">
        <v>15240.68</v>
      </c>
      <c r="Z15" s="1">
        <v>13338.52</v>
      </c>
      <c r="AB15" s="1">
        <v>11378.12</v>
      </c>
      <c r="AD15" s="1">
        <v>9373</v>
      </c>
      <c r="AF15" s="1">
        <v>7304.96</v>
      </c>
      <c r="AH15" s="1">
        <v>5250.96</v>
      </c>
      <c r="AJ15" s="1">
        <v>3134.44</v>
      </c>
      <c r="AL15" s="1">
        <v>29</v>
      </c>
    </row>
    <row r="16" spans="1:94" x14ac:dyDescent="0.25">
      <c r="B16" s="1" t="s">
        <v>270</v>
      </c>
    </row>
    <row r="18" spans="1:94" x14ac:dyDescent="0.25">
      <c r="A18" s="1" t="s">
        <v>79</v>
      </c>
      <c r="B18" s="1" t="s">
        <v>234</v>
      </c>
      <c r="C18" s="79" t="s">
        <v>102</v>
      </c>
      <c r="D18" s="79" t="s">
        <v>233</v>
      </c>
      <c r="E18" s="79" t="s">
        <v>103</v>
      </c>
      <c r="F18" s="78">
        <v>729058.51</v>
      </c>
      <c r="I18" s="1">
        <v>25140</v>
      </c>
      <c r="J18" s="1">
        <v>25140</v>
      </c>
      <c r="K18" s="1">
        <v>25139.95</v>
      </c>
      <c r="L18" s="1">
        <v>25139.95</v>
      </c>
      <c r="M18" s="1">
        <v>25139.95</v>
      </c>
      <c r="N18" s="1">
        <v>25139.95</v>
      </c>
      <c r="O18" s="1">
        <v>25139.95</v>
      </c>
      <c r="P18" s="1">
        <v>25139.95</v>
      </c>
      <c r="Q18" s="1">
        <v>25139.95</v>
      </c>
      <c r="R18" s="1">
        <v>25139.95</v>
      </c>
      <c r="S18" s="1">
        <v>25139.95</v>
      </c>
      <c r="T18" s="1">
        <v>25139.95</v>
      </c>
      <c r="U18" s="1">
        <v>25139.95</v>
      </c>
      <c r="V18" s="1">
        <v>25139.95</v>
      </c>
      <c r="W18" s="1">
        <v>25139.95</v>
      </c>
      <c r="X18" s="1">
        <v>25139.95</v>
      </c>
      <c r="Y18" s="1">
        <v>25139.95</v>
      </c>
      <c r="Z18" s="1">
        <v>25139.95</v>
      </c>
      <c r="AA18" s="1">
        <v>25139.95</v>
      </c>
      <c r="AB18" s="1">
        <v>25139.95</v>
      </c>
      <c r="AC18" s="1">
        <v>25139.95</v>
      </c>
      <c r="AD18" s="1">
        <v>25139.95</v>
      </c>
      <c r="AE18" s="1">
        <v>25139.95</v>
      </c>
      <c r="AF18" s="1">
        <v>25139.95</v>
      </c>
      <c r="AG18" s="1">
        <v>25139.95</v>
      </c>
      <c r="AH18" s="1">
        <v>25139.95</v>
      </c>
      <c r="AI18" s="1">
        <v>25139.95</v>
      </c>
      <c r="AJ18" s="1">
        <v>25139.95</v>
      </c>
      <c r="AK18" s="1">
        <v>25139.95</v>
      </c>
      <c r="AL18" s="1">
        <v>25139.95</v>
      </c>
      <c r="AM18" s="1">
        <v>25139.95</v>
      </c>
      <c r="AN18" s="1">
        <v>25139.95</v>
      </c>
      <c r="AO18" s="1">
        <v>25139.95</v>
      </c>
      <c r="AP18" s="1">
        <v>25139.95</v>
      </c>
      <c r="AQ18" s="1">
        <v>25139.95</v>
      </c>
      <c r="AR18" s="1">
        <v>25139.95</v>
      </c>
      <c r="AS18" s="1">
        <v>25139.95</v>
      </c>
      <c r="AT18" s="1">
        <v>25139.95</v>
      </c>
      <c r="AU18" s="1">
        <v>25139.95</v>
      </c>
      <c r="AV18" s="1">
        <v>25139.95</v>
      </c>
      <c r="AW18" s="1">
        <v>25139.95</v>
      </c>
      <c r="AX18" s="1">
        <v>25139.95</v>
      </c>
      <c r="AY18" s="1">
        <v>25139.95</v>
      </c>
      <c r="AZ18" s="1">
        <v>25139.95</v>
      </c>
      <c r="BA18" s="1">
        <v>25139.95</v>
      </c>
      <c r="BB18" s="1">
        <v>25139.95</v>
      </c>
      <c r="BC18" s="1">
        <v>25139.95</v>
      </c>
      <c r="BD18" s="1">
        <v>25139.95</v>
      </c>
      <c r="BE18" s="1">
        <v>25139.95</v>
      </c>
      <c r="BF18" s="1">
        <v>25139.95</v>
      </c>
      <c r="BG18" s="1">
        <v>25139.95</v>
      </c>
      <c r="BH18" s="1">
        <v>25139.95</v>
      </c>
      <c r="BI18" s="1">
        <v>25139.95</v>
      </c>
      <c r="BJ18" s="1">
        <v>25139.95</v>
      </c>
      <c r="BK18" s="1">
        <v>25139.95</v>
      </c>
      <c r="BL18" s="1">
        <v>25139.95</v>
      </c>
      <c r="BM18" s="1">
        <v>25139.95</v>
      </c>
      <c r="BN18" s="1">
        <v>25139.95</v>
      </c>
      <c r="BO18" s="1">
        <v>25139.95</v>
      </c>
      <c r="BP18" s="1">
        <v>25139.95</v>
      </c>
    </row>
    <row r="19" spans="1:94" x14ac:dyDescent="0.25">
      <c r="C19" s="79"/>
      <c r="D19" s="79"/>
      <c r="E19" s="80" t="s">
        <v>235</v>
      </c>
    </row>
    <row r="21" spans="1:94" x14ac:dyDescent="0.25">
      <c r="A21" s="1" t="s">
        <v>79</v>
      </c>
      <c r="B21" s="1" t="s">
        <v>236</v>
      </c>
      <c r="C21" s="79" t="s">
        <v>104</v>
      </c>
      <c r="D21" s="79" t="s">
        <v>237</v>
      </c>
      <c r="E21" s="79" t="s">
        <v>105</v>
      </c>
      <c r="F21" s="78">
        <v>1093440.8700000001</v>
      </c>
      <c r="K21" s="1">
        <v>37704.86</v>
      </c>
      <c r="L21" s="1">
        <v>37704.86</v>
      </c>
      <c r="M21" s="1">
        <v>37705</v>
      </c>
      <c r="N21" s="1">
        <v>37705</v>
      </c>
      <c r="O21" s="1">
        <v>37704.86</v>
      </c>
      <c r="P21" s="1">
        <v>37704.86</v>
      </c>
      <c r="Q21" s="1">
        <v>37704.86</v>
      </c>
      <c r="R21" s="1">
        <v>37704.86</v>
      </c>
      <c r="S21" s="1">
        <v>37704.86</v>
      </c>
      <c r="T21" s="1">
        <v>37704.86</v>
      </c>
      <c r="U21" s="1">
        <v>37704.86</v>
      </c>
      <c r="V21" s="1">
        <v>37704.86</v>
      </c>
      <c r="W21" s="1">
        <v>37704.86</v>
      </c>
      <c r="X21" s="1">
        <v>37704.86</v>
      </c>
      <c r="Y21" s="1">
        <v>37704.86</v>
      </c>
      <c r="Z21" s="1">
        <v>37704.86</v>
      </c>
      <c r="AA21" s="1">
        <v>37704.86</v>
      </c>
      <c r="AB21" s="1">
        <v>37704.86</v>
      </c>
      <c r="AC21" s="1">
        <v>37704.86</v>
      </c>
      <c r="AD21" s="1">
        <v>37704.86</v>
      </c>
      <c r="AE21" s="1">
        <v>37704.86</v>
      </c>
      <c r="AF21" s="1">
        <v>37704.86</v>
      </c>
      <c r="AG21" s="1">
        <v>37704.86</v>
      </c>
      <c r="AH21" s="1">
        <v>37704.86</v>
      </c>
      <c r="AI21" s="1">
        <v>37704.86</v>
      </c>
      <c r="AJ21" s="1">
        <v>37704.86</v>
      </c>
      <c r="AK21" s="1">
        <v>37704.86</v>
      </c>
      <c r="AL21" s="1">
        <v>37704.86</v>
      </c>
      <c r="AM21" s="1">
        <v>37704.86</v>
      </c>
      <c r="AN21" s="1">
        <v>37704.86</v>
      </c>
      <c r="AO21" s="1">
        <v>37704.86</v>
      </c>
      <c r="AP21" s="1">
        <v>37704.86</v>
      </c>
      <c r="AQ21" s="1">
        <v>37704.86</v>
      </c>
      <c r="AR21" s="1">
        <v>37704.86</v>
      </c>
      <c r="AS21" s="1">
        <v>37704.86</v>
      </c>
      <c r="AT21" s="1">
        <v>37704.86</v>
      </c>
      <c r="AU21" s="1">
        <v>37704.86</v>
      </c>
      <c r="AV21" s="1">
        <v>37704.86</v>
      </c>
      <c r="AW21" s="1">
        <v>37704.86</v>
      </c>
      <c r="AX21" s="1">
        <v>37704.86</v>
      </c>
      <c r="AY21" s="1">
        <v>37704.86</v>
      </c>
      <c r="AZ21" s="1">
        <v>37704.86</v>
      </c>
      <c r="BA21" s="1">
        <v>37704.86</v>
      </c>
      <c r="BB21" s="1">
        <v>37704.86</v>
      </c>
      <c r="BC21" s="1">
        <v>37704.86</v>
      </c>
      <c r="BD21" s="1">
        <v>37704.86</v>
      </c>
      <c r="BE21" s="1">
        <v>37704.86</v>
      </c>
      <c r="BF21" s="1">
        <v>37704.86</v>
      </c>
      <c r="BG21" s="1">
        <v>37704.86</v>
      </c>
      <c r="BH21" s="1">
        <v>37704.86</v>
      </c>
      <c r="BI21" s="1">
        <v>37704.86</v>
      </c>
      <c r="BJ21" s="1">
        <v>37704.86</v>
      </c>
      <c r="BK21" s="1">
        <v>37704.86</v>
      </c>
      <c r="BL21" s="1">
        <v>37704.86</v>
      </c>
      <c r="BM21" s="1">
        <v>37704.86</v>
      </c>
      <c r="BN21" s="1">
        <v>37704.86</v>
      </c>
      <c r="BO21" s="1">
        <v>37704.86</v>
      </c>
      <c r="BP21" s="1">
        <v>37704.86</v>
      </c>
      <c r="BQ21" s="1">
        <v>37704.86</v>
      </c>
      <c r="BR21" s="1">
        <v>37704.86</v>
      </c>
    </row>
    <row r="22" spans="1:94" x14ac:dyDescent="0.25">
      <c r="C22" s="79"/>
      <c r="D22" s="79"/>
      <c r="E22" s="80" t="s">
        <v>238</v>
      </c>
    </row>
    <row r="23" spans="1:94" x14ac:dyDescent="0.25">
      <c r="C23" s="79"/>
      <c r="D23" s="79"/>
      <c r="E23" s="80"/>
    </row>
    <row r="24" spans="1:94" x14ac:dyDescent="0.25">
      <c r="A24" s="1" t="s">
        <v>79</v>
      </c>
      <c r="B24" s="1" t="s">
        <v>239</v>
      </c>
      <c r="C24" s="79" t="s">
        <v>240</v>
      </c>
      <c r="D24" s="79" t="s">
        <v>241</v>
      </c>
      <c r="E24" s="80" t="s">
        <v>242</v>
      </c>
      <c r="F24" s="78">
        <v>394614.11</v>
      </c>
      <c r="O24" s="1">
        <v>9865.35</v>
      </c>
      <c r="P24" s="1">
        <v>9865.35</v>
      </c>
      <c r="Q24" s="1">
        <v>9865.35</v>
      </c>
      <c r="R24" s="1">
        <v>9865.35</v>
      </c>
      <c r="S24" s="1">
        <v>9865.35</v>
      </c>
      <c r="T24" s="1">
        <v>9865.35</v>
      </c>
      <c r="U24" s="1">
        <v>9865.35</v>
      </c>
      <c r="V24" s="1">
        <v>9865.35</v>
      </c>
      <c r="W24" s="1">
        <v>9865.35</v>
      </c>
      <c r="X24" s="1">
        <v>9865.35</v>
      </c>
      <c r="Y24" s="1">
        <v>9865.35</v>
      </c>
      <c r="Z24" s="1">
        <v>9865.35</v>
      </c>
      <c r="AA24" s="1">
        <v>9865.35</v>
      </c>
      <c r="AB24" s="1">
        <v>9865.35</v>
      </c>
      <c r="AC24" s="1">
        <v>9865.35</v>
      </c>
      <c r="AD24" s="1">
        <v>9865.35</v>
      </c>
      <c r="AE24" s="1">
        <v>9865.35</v>
      </c>
      <c r="AF24" s="1">
        <v>9865.35</v>
      </c>
      <c r="AG24" s="1">
        <v>9865.35</v>
      </c>
      <c r="AH24" s="1">
        <v>9865.35</v>
      </c>
      <c r="AI24" s="1">
        <v>9865.35</v>
      </c>
      <c r="AJ24" s="1">
        <v>9865.35</v>
      </c>
      <c r="AK24" s="1">
        <v>9865.35</v>
      </c>
      <c r="AL24" s="1">
        <v>9865.35</v>
      </c>
      <c r="AM24" s="1">
        <v>9865.35</v>
      </c>
      <c r="AN24" s="1">
        <v>9865.35</v>
      </c>
      <c r="AO24" s="1">
        <v>9865.35</v>
      </c>
      <c r="AP24" s="1">
        <v>9865.35</v>
      </c>
      <c r="AQ24" s="1">
        <v>9865.35</v>
      </c>
      <c r="AR24" s="1">
        <v>9865.35</v>
      </c>
      <c r="AS24" s="1">
        <v>9865.35</v>
      </c>
      <c r="AT24" s="1">
        <v>9865.35</v>
      </c>
      <c r="AU24" s="1">
        <v>9865.35</v>
      </c>
      <c r="AV24" s="1">
        <v>9865.35</v>
      </c>
      <c r="AW24" s="1">
        <v>9865.35</v>
      </c>
      <c r="AX24" s="1">
        <v>9865.35</v>
      </c>
      <c r="AY24" s="1">
        <v>9865.35</v>
      </c>
      <c r="AZ24" s="1">
        <v>9865.35</v>
      </c>
      <c r="BA24" s="1">
        <v>9865.35</v>
      </c>
      <c r="BB24" s="1">
        <v>9865.35</v>
      </c>
      <c r="BC24" s="1">
        <v>9865.35</v>
      </c>
      <c r="BD24" s="1">
        <v>9865.35</v>
      </c>
      <c r="BE24" s="1">
        <v>9865.35</v>
      </c>
      <c r="BF24" s="1">
        <v>9865.35</v>
      </c>
      <c r="BG24" s="1">
        <v>9865.35</v>
      </c>
      <c r="BH24" s="1">
        <v>9865.35</v>
      </c>
      <c r="BI24" s="1">
        <v>9865.35</v>
      </c>
      <c r="BJ24" s="1">
        <v>9865.35</v>
      </c>
      <c r="BK24" s="1">
        <v>9865.35</v>
      </c>
      <c r="BL24" s="1">
        <v>9865.35</v>
      </c>
      <c r="BM24" s="1">
        <v>9865.35</v>
      </c>
      <c r="BN24" s="1">
        <v>9865.35</v>
      </c>
      <c r="BO24" s="1">
        <v>9865.35</v>
      </c>
      <c r="BP24" s="1">
        <v>9865.35</v>
      </c>
      <c r="BQ24" s="1">
        <v>9865.35</v>
      </c>
      <c r="BR24" s="1">
        <v>9865.35</v>
      </c>
      <c r="BS24" s="1">
        <v>9865.35</v>
      </c>
      <c r="BT24" s="1">
        <v>9865.35</v>
      </c>
      <c r="BU24" s="1">
        <v>9865.35</v>
      </c>
      <c r="BV24" s="1">
        <v>9865.35</v>
      </c>
      <c r="BW24" s="1">
        <v>9865.35</v>
      </c>
      <c r="BX24" s="1">
        <v>9865.35</v>
      </c>
      <c r="BY24" s="1">
        <v>9865.35</v>
      </c>
      <c r="BZ24" s="1">
        <v>9865.35</v>
      </c>
      <c r="CA24" s="1">
        <v>9865.35</v>
      </c>
      <c r="CB24" s="1">
        <v>9865.35</v>
      </c>
      <c r="CC24" s="1">
        <v>9865.35</v>
      </c>
      <c r="CD24" s="1">
        <v>9865.35</v>
      </c>
      <c r="CE24" s="1">
        <v>9865.35</v>
      </c>
      <c r="CF24" s="1">
        <v>9865.35</v>
      </c>
      <c r="CG24" s="1">
        <v>9865.35</v>
      </c>
      <c r="CH24" s="1">
        <v>9865.35</v>
      </c>
      <c r="CI24" s="1">
        <v>9865.35</v>
      </c>
      <c r="CJ24" s="1">
        <v>9865.35</v>
      </c>
      <c r="CK24" s="1">
        <v>9865.35</v>
      </c>
      <c r="CL24" s="1">
        <v>9865.35</v>
      </c>
      <c r="CM24" s="1">
        <v>9865.35</v>
      </c>
      <c r="CN24" s="1">
        <v>9865.35</v>
      </c>
      <c r="CO24" s="1">
        <v>9865.35</v>
      </c>
      <c r="CP24" s="1">
        <v>9865.35</v>
      </c>
    </row>
    <row r="25" spans="1:94" x14ac:dyDescent="0.25">
      <c r="C25" s="79"/>
      <c r="D25" s="79"/>
      <c r="E25" s="80" t="s">
        <v>243</v>
      </c>
    </row>
    <row r="26" spans="1:94" x14ac:dyDescent="0.25">
      <c r="C26" s="79"/>
      <c r="D26" s="79"/>
      <c r="E26" s="80"/>
    </row>
    <row r="27" spans="1:94" x14ac:dyDescent="0.25">
      <c r="A27" s="1" t="s">
        <v>79</v>
      </c>
      <c r="B27" s="1" t="s">
        <v>244</v>
      </c>
      <c r="C27" s="79"/>
      <c r="D27" s="79"/>
      <c r="E27" s="80"/>
    </row>
    <row r="28" spans="1:94" x14ac:dyDescent="0.25">
      <c r="C28" s="79"/>
      <c r="D28" s="79"/>
      <c r="E28" s="80"/>
    </row>
    <row r="29" spans="1:94" x14ac:dyDescent="0.25">
      <c r="A29" s="1" t="s">
        <v>245</v>
      </c>
      <c r="B29" s="1" t="s">
        <v>246</v>
      </c>
      <c r="C29" s="79" t="s">
        <v>247</v>
      </c>
      <c r="D29" s="79"/>
      <c r="E29" s="80"/>
    </row>
    <row r="31" spans="1:94" x14ac:dyDescent="0.25">
      <c r="A31" s="1" t="s">
        <v>106</v>
      </c>
      <c r="F31" s="78">
        <f t="shared" ref="F31:AK31" si="0">SUM(F2:F30)</f>
        <v>3098892.36</v>
      </c>
      <c r="G31" s="78">
        <f t="shared" si="0"/>
        <v>43358.8</v>
      </c>
      <c r="H31" s="78">
        <f t="shared" si="0"/>
        <v>104960.78</v>
      </c>
      <c r="I31" s="78">
        <f t="shared" si="0"/>
        <v>80579.8</v>
      </c>
      <c r="J31" s="78">
        <f t="shared" si="0"/>
        <v>143318.70000000001</v>
      </c>
      <c r="K31" s="78">
        <f t="shared" si="0"/>
        <v>118284.61</v>
      </c>
      <c r="L31" s="78">
        <f t="shared" si="0"/>
        <v>183034.49</v>
      </c>
      <c r="M31" s="78">
        <f t="shared" si="0"/>
        <v>118284.75</v>
      </c>
      <c r="N31" s="78">
        <f t="shared" si="0"/>
        <v>181661.26</v>
      </c>
      <c r="O31" s="78">
        <f t="shared" si="0"/>
        <v>225392.85</v>
      </c>
      <c r="P31" s="78">
        <f t="shared" si="0"/>
        <v>218346.53</v>
      </c>
      <c r="Q31" s="78">
        <f t="shared" si="0"/>
        <v>223302.43000000002</v>
      </c>
      <c r="R31" s="78">
        <f t="shared" si="0"/>
        <v>216256.55000000002</v>
      </c>
      <c r="S31" s="78">
        <f t="shared" si="0"/>
        <v>221125.57000000004</v>
      </c>
      <c r="T31" s="78">
        <f t="shared" si="0"/>
        <v>214079.41</v>
      </c>
      <c r="U31" s="78">
        <f t="shared" si="0"/>
        <v>218871.48</v>
      </c>
      <c r="V31" s="78">
        <f t="shared" si="0"/>
        <v>211825.09</v>
      </c>
      <c r="W31" s="78">
        <f t="shared" si="0"/>
        <v>216540.94000000003</v>
      </c>
      <c r="X31" s="78">
        <f t="shared" si="0"/>
        <v>209494.51000000004</v>
      </c>
      <c r="Y31" s="78">
        <f t="shared" si="0"/>
        <v>188288.96</v>
      </c>
      <c r="Z31" s="78">
        <f t="shared" si="0"/>
        <v>181242.37000000002</v>
      </c>
      <c r="AA31" s="78">
        <f t="shared" si="0"/>
        <v>164107.96</v>
      </c>
      <c r="AB31" s="78">
        <f t="shared" si="0"/>
        <v>157061.87</v>
      </c>
      <c r="AC31" s="78">
        <f t="shared" si="0"/>
        <v>150021.96</v>
      </c>
      <c r="AD31" s="78">
        <f t="shared" si="0"/>
        <v>142975.76</v>
      </c>
      <c r="AE31" s="78">
        <f t="shared" si="0"/>
        <v>147953.96</v>
      </c>
      <c r="AF31" s="78">
        <f t="shared" si="0"/>
        <v>140907.72</v>
      </c>
      <c r="AG31" s="78">
        <f t="shared" si="0"/>
        <v>145899.96</v>
      </c>
      <c r="AH31" s="78">
        <f t="shared" si="0"/>
        <v>138853.72</v>
      </c>
      <c r="AI31" s="78">
        <f t="shared" si="0"/>
        <v>143782.96</v>
      </c>
      <c r="AJ31" s="78">
        <f t="shared" si="0"/>
        <v>136737.20000000001</v>
      </c>
      <c r="AK31" s="78">
        <f t="shared" si="0"/>
        <v>138077.96</v>
      </c>
      <c r="AL31" s="78">
        <f t="shared" ref="AL31:BQ31" si="1">SUM(AL2:AL30)</f>
        <v>131031.76000000001</v>
      </c>
      <c r="AM31" s="78">
        <f t="shared" si="1"/>
        <v>72710.16</v>
      </c>
      <c r="AN31" s="78">
        <f t="shared" si="1"/>
        <v>72710.16</v>
      </c>
      <c r="AO31" s="78">
        <f t="shared" si="1"/>
        <v>72710.16</v>
      </c>
      <c r="AP31" s="78">
        <f t="shared" si="1"/>
        <v>72710.16</v>
      </c>
      <c r="AQ31" s="78">
        <f t="shared" si="1"/>
        <v>72710.16</v>
      </c>
      <c r="AR31" s="78">
        <f t="shared" si="1"/>
        <v>72710.16</v>
      </c>
      <c r="AS31" s="78">
        <f t="shared" si="1"/>
        <v>72710.16</v>
      </c>
      <c r="AT31" s="78">
        <f t="shared" si="1"/>
        <v>72710.16</v>
      </c>
      <c r="AU31" s="78">
        <f t="shared" si="1"/>
        <v>72710.16</v>
      </c>
      <c r="AV31" s="78">
        <f t="shared" si="1"/>
        <v>72710.16</v>
      </c>
      <c r="AW31" s="78">
        <f t="shared" si="1"/>
        <v>72710.16</v>
      </c>
      <c r="AX31" s="78">
        <f t="shared" si="1"/>
        <v>72710.16</v>
      </c>
      <c r="AY31" s="78">
        <f t="shared" si="1"/>
        <v>72710.16</v>
      </c>
      <c r="AZ31" s="78">
        <f t="shared" si="1"/>
        <v>72710.16</v>
      </c>
      <c r="BA31" s="78">
        <f t="shared" si="1"/>
        <v>72710.16</v>
      </c>
      <c r="BB31" s="78">
        <f t="shared" si="1"/>
        <v>72710.16</v>
      </c>
      <c r="BC31" s="78">
        <f t="shared" si="1"/>
        <v>72710.16</v>
      </c>
      <c r="BD31" s="78">
        <f t="shared" si="1"/>
        <v>72710.16</v>
      </c>
      <c r="BE31" s="78">
        <f t="shared" si="1"/>
        <v>72710.16</v>
      </c>
      <c r="BF31" s="78">
        <f t="shared" si="1"/>
        <v>72710.16</v>
      </c>
      <c r="BG31" s="78">
        <f t="shared" si="1"/>
        <v>72710.16</v>
      </c>
      <c r="BH31" s="78">
        <f t="shared" si="1"/>
        <v>72710.16</v>
      </c>
      <c r="BI31" s="78">
        <f t="shared" si="1"/>
        <v>72710.16</v>
      </c>
      <c r="BJ31" s="78">
        <f t="shared" si="1"/>
        <v>72710.16</v>
      </c>
      <c r="BK31" s="78">
        <f t="shared" si="1"/>
        <v>72710.16</v>
      </c>
      <c r="BL31" s="78">
        <f t="shared" si="1"/>
        <v>72710.16</v>
      </c>
      <c r="BM31" s="78">
        <f t="shared" si="1"/>
        <v>72710.16</v>
      </c>
      <c r="BN31" s="78">
        <f t="shared" si="1"/>
        <v>72710.16</v>
      </c>
      <c r="BO31" s="78">
        <f t="shared" si="1"/>
        <v>72710.16</v>
      </c>
      <c r="BP31" s="78">
        <f t="shared" si="1"/>
        <v>72710.16</v>
      </c>
      <c r="BQ31" s="78">
        <f t="shared" si="1"/>
        <v>47570.21</v>
      </c>
      <c r="BR31" s="78"/>
    </row>
    <row r="33" spans="18:18" x14ac:dyDescent="0.25">
      <c r="R33" s="1" t="s">
        <v>269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Cash Balance</vt:lpstr>
      <vt:lpstr>Liquid Assets</vt:lpstr>
      <vt:lpstr>Septage Revenues</vt:lpstr>
      <vt:lpstr>Delinquencies</vt:lpstr>
      <vt:lpstr>Reserves</vt:lpstr>
      <vt:lpstr>Debt 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2021-07-30T10:01:38Z</dcterms:modified>
</cp:coreProperties>
</file>