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.VTRICH\Desktop\"/>
    </mc:Choice>
  </mc:AlternateContent>
  <xr:revisionPtr revIDLastSave="0" documentId="13_ncr:1_{6D7AE351-17B4-4551-9F97-6EA1A92ACFC2}" xr6:coauthVersionLast="47" xr6:coauthVersionMax="47" xr10:uidLastSave="{00000000-0000-0000-0000-000000000000}"/>
  <bookViews>
    <workbookView xWindow="-28920" yWindow="-120" windowWidth="29040" windowHeight="15840" activeTab="1" xr2:uid="{5F7F0AD7-0E56-4131-86D7-4F524ADF68BA}"/>
  </bookViews>
  <sheets>
    <sheet name="15 year interest" sheetId="6" r:id="rId1"/>
    <sheet name="Highway" sheetId="1" r:id="rId2"/>
    <sheet name="Fire" sheetId="2" r:id="rId3"/>
    <sheet name="Police" sheetId="3" r:id="rId4"/>
    <sheet name="Administra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47" i="1"/>
  <c r="J41" i="2"/>
  <c r="I33" i="3" l="1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H23" i="5"/>
  <c r="K47" i="1"/>
  <c r="L47" i="1"/>
  <c r="L52" i="1" s="1"/>
  <c r="M47" i="1"/>
  <c r="M52" i="1" s="1"/>
  <c r="N47" i="1"/>
  <c r="O47" i="1"/>
  <c r="O52" i="1" s="1"/>
  <c r="P47" i="1"/>
  <c r="P52" i="1" s="1"/>
  <c r="Q47" i="1"/>
  <c r="Q52" i="1" s="1"/>
  <c r="R47" i="1"/>
  <c r="R52" i="1" s="1"/>
  <c r="S47" i="1"/>
  <c r="S52" i="1" s="1"/>
  <c r="T47" i="1"/>
  <c r="T52" i="1" s="1"/>
  <c r="U47" i="1"/>
  <c r="U52" i="1" s="1"/>
  <c r="V47" i="1"/>
  <c r="V52" i="1" s="1"/>
  <c r="W47" i="1"/>
  <c r="W52" i="1" s="1"/>
  <c r="N52" i="1"/>
  <c r="O31" i="2"/>
  <c r="P31" i="2"/>
  <c r="Q31" i="2"/>
  <c r="R31" i="2"/>
  <c r="S31" i="2"/>
  <c r="T31" i="2"/>
  <c r="U31" i="2"/>
  <c r="V31" i="2"/>
  <c r="W31" i="2"/>
  <c r="X31" i="2"/>
  <c r="N31" i="2"/>
  <c r="O32" i="2"/>
  <c r="M41" i="2"/>
  <c r="N41" i="2"/>
  <c r="G53" i="6"/>
  <c r="F12" i="6" l="1"/>
  <c r="F22" i="6"/>
  <c r="F18" i="6"/>
  <c r="G24" i="6" l="1"/>
  <c r="F30" i="6"/>
  <c r="G35" i="6" l="1"/>
  <c r="G37" i="6" s="1"/>
  <c r="G58" i="6" s="1"/>
  <c r="H20" i="5"/>
  <c r="V20" i="5" l="1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2" i="5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I28" i="3"/>
  <c r="I31" i="3" s="1"/>
  <c r="J30" i="3"/>
  <c r="J33" i="3" s="1"/>
  <c r="K30" i="3"/>
  <c r="K33" i="3" s="1"/>
  <c r="L30" i="3"/>
  <c r="L33" i="3" s="1"/>
  <c r="M30" i="3"/>
  <c r="M33" i="3" s="1"/>
  <c r="N30" i="3"/>
  <c r="N33" i="3" s="1"/>
  <c r="O30" i="3"/>
  <c r="O33" i="3" s="1"/>
  <c r="P30" i="3"/>
  <c r="P33" i="3" s="1"/>
  <c r="Q30" i="3"/>
  <c r="Q33" i="3" s="1"/>
  <c r="R30" i="3"/>
  <c r="R33" i="3" s="1"/>
  <c r="S30" i="3"/>
  <c r="S33" i="3" s="1"/>
  <c r="T30" i="3"/>
  <c r="T33" i="3" s="1"/>
  <c r="U30" i="3"/>
  <c r="U33" i="3" s="1"/>
  <c r="V30" i="3"/>
  <c r="V33" i="3" s="1"/>
  <c r="W30" i="3"/>
  <c r="W33" i="3" s="1"/>
  <c r="R41" i="2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K41" i="2"/>
  <c r="L41" i="2"/>
  <c r="O41" i="2"/>
  <c r="P41" i="2"/>
  <c r="Q41" i="2"/>
  <c r="S41" i="2"/>
  <c r="T41" i="2"/>
  <c r="U41" i="2"/>
  <c r="V41" i="2"/>
  <c r="W41" i="2"/>
  <c r="X41" i="2"/>
  <c r="K34" i="2"/>
  <c r="K38" i="2" s="1"/>
  <c r="J52" i="1"/>
  <c r="K52" i="1"/>
  <c r="I45" i="2"/>
  <c r="N32" i="2"/>
  <c r="N34" i="2" s="1"/>
  <c r="L32" i="2"/>
  <c r="L34" i="2" s="1"/>
  <c r="M32" i="2"/>
  <c r="M34" i="2" s="1"/>
  <c r="O34" i="2"/>
  <c r="P32" i="2"/>
  <c r="P34" i="2" s="1"/>
  <c r="Q32" i="2"/>
  <c r="Q34" i="2" s="1"/>
  <c r="R32" i="2"/>
  <c r="R34" i="2" s="1"/>
  <c r="S32" i="2"/>
  <c r="S34" i="2" s="1"/>
  <c r="T32" i="2"/>
  <c r="T34" i="2" s="1"/>
  <c r="U32" i="2"/>
  <c r="U34" i="2" s="1"/>
  <c r="V32" i="2"/>
  <c r="V34" i="2" s="1"/>
  <c r="W32" i="2"/>
  <c r="W34" i="2" s="1"/>
  <c r="X32" i="2"/>
  <c r="X34" i="2" s="1"/>
  <c r="J32" i="2"/>
  <c r="J43" i="2" s="1"/>
  <c r="K43" i="2" s="1"/>
  <c r="J44" i="2"/>
  <c r="K44" i="2" s="1"/>
  <c r="L44" i="2" s="1"/>
  <c r="M44" i="2" s="1"/>
  <c r="N44" i="2" s="1"/>
  <c r="J56" i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Q54" i="1"/>
  <c r="M54" i="1"/>
  <c r="L54" i="1"/>
  <c r="K54" i="1"/>
  <c r="N54" i="1"/>
  <c r="O54" i="1"/>
  <c r="P54" i="1"/>
  <c r="R54" i="1"/>
  <c r="S54" i="1"/>
  <c r="T54" i="1"/>
  <c r="U54" i="1"/>
  <c r="V54" i="1"/>
  <c r="W54" i="1"/>
  <c r="U31" i="3" l="1"/>
  <c r="O31" i="3"/>
  <c r="T31" i="3"/>
  <c r="N31" i="3"/>
  <c r="M31" i="3"/>
  <c r="W31" i="3"/>
  <c r="Q31" i="3"/>
  <c r="K31" i="3"/>
  <c r="V31" i="3"/>
  <c r="P31" i="3"/>
  <c r="J31" i="3"/>
  <c r="S31" i="3"/>
  <c r="R31" i="3"/>
  <c r="L31" i="3"/>
  <c r="I22" i="5"/>
  <c r="O22" i="5"/>
  <c r="U22" i="5"/>
  <c r="J22" i="5"/>
  <c r="P22" i="5"/>
  <c r="V22" i="5"/>
  <c r="S22" i="5"/>
  <c r="M22" i="5"/>
  <c r="L22" i="5"/>
  <c r="R22" i="5"/>
  <c r="N22" i="5"/>
  <c r="T22" i="5"/>
  <c r="K22" i="5"/>
  <c r="Q22" i="5"/>
  <c r="J34" i="2"/>
  <c r="J38" i="2" s="1"/>
  <c r="O38" i="2"/>
  <c r="Q38" i="2"/>
  <c r="U38" i="2"/>
  <c r="V38" i="2"/>
  <c r="W38" i="2"/>
  <c r="T38" i="2"/>
  <c r="M38" i="2"/>
  <c r="S38" i="2"/>
  <c r="L38" i="2"/>
  <c r="X38" i="2"/>
  <c r="R38" i="2"/>
  <c r="P38" i="2"/>
  <c r="J45" i="2"/>
  <c r="N38" i="2"/>
  <c r="L43" i="2"/>
  <c r="K45" i="2"/>
  <c r="O44" i="2"/>
  <c r="M43" i="2" l="1"/>
  <c r="L45" i="2"/>
  <c r="P44" i="2"/>
  <c r="M45" i="2" l="1"/>
  <c r="N43" i="2"/>
  <c r="Q44" i="2"/>
  <c r="O43" i="2" l="1"/>
  <c r="N45" i="2"/>
  <c r="R44" i="2"/>
  <c r="P43" i="2" l="1"/>
  <c r="O45" i="2"/>
  <c r="S44" i="2"/>
  <c r="Q43" i="2" l="1"/>
  <c r="P45" i="2"/>
  <c r="T44" i="2"/>
  <c r="R43" i="2" l="1"/>
  <c r="Q45" i="2"/>
  <c r="U44" i="2"/>
  <c r="S43" i="2" l="1"/>
  <c r="R45" i="2"/>
  <c r="V44" i="2"/>
  <c r="T43" i="2" l="1"/>
  <c r="S45" i="2"/>
  <c r="W44" i="2"/>
  <c r="U43" i="2" l="1"/>
  <c r="T45" i="2"/>
  <c r="X44" i="2"/>
  <c r="V43" i="2" l="1"/>
  <c r="U45" i="2"/>
  <c r="W43" i="2" l="1"/>
  <c r="V45" i="2"/>
  <c r="X43" i="2" l="1"/>
  <c r="W45" i="2"/>
  <c r="X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E12" authorId="0" shapeId="0" xr:uid="{0ADDDE6B-A605-4D39-A8FB-101F6D0217C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Listers (1)
Finance (1)
Clerk (1)
Asstant Clerk (1)
Public (1)
Town Manager (1)
Admin Assisant (1)
Town Planner (1)
Zoning Administrator (1)
</t>
        </r>
      </text>
    </comment>
    <comment ref="E14" authorId="0" shapeId="0" xr:uid="{C7DD363B-00C1-453A-A55A-5E61310C436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Town Manager
Town Clerk
Town Planner/Zoning Administrator
</t>
        </r>
      </text>
    </comment>
  </commentList>
</comments>
</file>

<file path=xl/sharedStrings.xml><?xml version="1.0" encoding="utf-8"?>
<sst xmlns="http://schemas.openxmlformats.org/spreadsheetml/2006/main" count="430" uniqueCount="230">
  <si>
    <t>Year of Equipment</t>
  </si>
  <si>
    <t>FY Acquired</t>
  </si>
  <si>
    <t>Estimated Life</t>
  </si>
  <si>
    <t xml:space="preserve">Description </t>
  </si>
  <si>
    <t>Acquired Amount</t>
  </si>
  <si>
    <t>Payment Source Status</t>
  </si>
  <si>
    <t>Curent Payment Source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</si>
  <si>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</si>
  <si>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</si>
  <si>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</si>
  <si>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</si>
  <si>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</si>
  <si>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</si>
  <si>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</si>
  <si>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</si>
  <si>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</si>
  <si>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</si>
  <si>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</si>
  <si>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FY34</t>
  </si>
  <si>
    <t>FY35</t>
  </si>
  <si>
    <t>FY36`</t>
  </si>
  <si>
    <t>FY37</t>
  </si>
  <si>
    <t xml:space="preserve">Highway Dump Truck #1 </t>
  </si>
  <si>
    <t>International 7600 Tandem</t>
  </si>
  <si>
    <t>Complete Note FY20</t>
  </si>
  <si>
    <t xml:space="preserve"> </t>
  </si>
  <si>
    <t xml:space="preserve">Highway Dump Truck #3  </t>
  </si>
  <si>
    <t>Complete Note FY21</t>
  </si>
  <si>
    <t xml:space="preserve">Highway Dump Truck #4  </t>
  </si>
  <si>
    <t>Note FY24</t>
  </si>
  <si>
    <t>Union Bank - Principal</t>
  </si>
  <si>
    <t>Union Bank - Interest</t>
  </si>
  <si>
    <t xml:space="preserve">Highway Dump Truck #2  </t>
  </si>
  <si>
    <t>International HV507 Single</t>
  </si>
  <si>
    <t>Note FY25</t>
  </si>
  <si>
    <t>Union Bank -Principal</t>
  </si>
  <si>
    <t>Unon Bank - Interest</t>
  </si>
  <si>
    <t>Pickup &amp; Snowplow #6</t>
  </si>
  <si>
    <t>Chevy 3500</t>
  </si>
  <si>
    <t>Complete Note GF</t>
  </si>
  <si>
    <t>Pickup and Snowplow #7 Foreman</t>
  </si>
  <si>
    <t>Chevy 2500</t>
  </si>
  <si>
    <t>Pickup &amp; Snowplow #5</t>
  </si>
  <si>
    <t>Ford F550</t>
  </si>
  <si>
    <t>Complete Cash GF</t>
  </si>
  <si>
    <t xml:space="preserve">Road Grader  </t>
  </si>
  <si>
    <t>John Deere</t>
  </si>
  <si>
    <t>Union  Bank - Interest</t>
  </si>
  <si>
    <t xml:space="preserve">Bucket Loader  </t>
  </si>
  <si>
    <t>John Deere used</t>
  </si>
  <si>
    <t>Complete Note  GF</t>
  </si>
  <si>
    <t xml:space="preserve">Excavator used </t>
  </si>
  <si>
    <t>Catapillar M316C</t>
  </si>
  <si>
    <t>Tractor/Mower Challenger</t>
  </si>
  <si>
    <t>Challenger Model MT445B</t>
  </si>
  <si>
    <t>Tractor Ventrac</t>
  </si>
  <si>
    <t>Ventrac with attachments</t>
  </si>
  <si>
    <t>Tractor Kubota</t>
  </si>
  <si>
    <t>Kubota</t>
  </si>
  <si>
    <t>Pressure washer trailer</t>
  </si>
  <si>
    <t>North Star</t>
  </si>
  <si>
    <t>Trench Box</t>
  </si>
  <si>
    <t>Generator</t>
  </si>
  <si>
    <t>Genrator</t>
  </si>
  <si>
    <t>Traffic signs</t>
  </si>
  <si>
    <t>Portable traffic signs</t>
  </si>
  <si>
    <t>FY21</t>
  </si>
  <si>
    <t>Loan Payments from Taxes</t>
  </si>
  <si>
    <t>Unnasinged Funds</t>
  </si>
  <si>
    <t xml:space="preserve">Unnasigned Restricted Funds </t>
  </si>
  <si>
    <t xml:space="preserve">Total Taxes raised </t>
  </si>
  <si>
    <t>Reconciliation</t>
  </si>
  <si>
    <t>Reserves raised from Taxes</t>
  </si>
  <si>
    <t>Payment from Taxes</t>
  </si>
  <si>
    <t>Trade-In Dump Truck</t>
  </si>
  <si>
    <t>Trade-In Pickup Truck</t>
  </si>
  <si>
    <t>Trade-In Road Grader</t>
  </si>
  <si>
    <t>Trade-in Excavator</t>
  </si>
  <si>
    <t>Trade-in Bucket Loader</t>
  </si>
  <si>
    <t>Trade-in Miscellaneous</t>
  </si>
  <si>
    <t>FIRE DEPARTMENT</t>
  </si>
  <si>
    <t xml:space="preserve">Fire Engine #1 </t>
  </si>
  <si>
    <t>FY11</t>
  </si>
  <si>
    <t>Complete</t>
  </si>
  <si>
    <t xml:space="preserve">Fire Engine #2  </t>
  </si>
  <si>
    <t>FY16</t>
  </si>
  <si>
    <t>Complete Note</t>
  </si>
  <si>
    <t xml:space="preserve">Fire Engine #3  </t>
  </si>
  <si>
    <t>FY19</t>
  </si>
  <si>
    <t>Note FY26</t>
  </si>
  <si>
    <t>Union Bank - principal</t>
  </si>
  <si>
    <t>Union Bank - interest</t>
  </si>
  <si>
    <t>FY06</t>
  </si>
  <si>
    <t>Bond FY26</t>
  </si>
  <si>
    <t>VMBB - principal</t>
  </si>
  <si>
    <t>VMBB - interest</t>
  </si>
  <si>
    <t xml:space="preserve">Brush Truck </t>
  </si>
  <si>
    <t>FY09</t>
  </si>
  <si>
    <t xml:space="preserve">Repeater </t>
  </si>
  <si>
    <t>Jaws of Life #1</t>
  </si>
  <si>
    <t>FY05</t>
  </si>
  <si>
    <t>Portable unit stored on Enging #1</t>
  </si>
  <si>
    <t>Jaws of Life #2</t>
  </si>
  <si>
    <t>Stationary unit stored on Rescue truck</t>
  </si>
  <si>
    <t>Jaws of Life #3</t>
  </si>
  <si>
    <t>Portable unit stored on Engine #2</t>
  </si>
  <si>
    <t>Air Compressor #1</t>
  </si>
  <si>
    <t xml:space="preserve">used to fill the air bottles.  </t>
  </si>
  <si>
    <t>Air Packs</t>
  </si>
  <si>
    <t>Need 17 (Rescue (5), Engine #1 (5), Engine #2 (5), Engine #3(2))</t>
  </si>
  <si>
    <t>9,000 ea</t>
  </si>
  <si>
    <t>Cash Reserve</t>
  </si>
  <si>
    <t>Air Tanks</t>
  </si>
  <si>
    <t>Need 51 Air Tanks (3 for each air pack)</t>
  </si>
  <si>
    <t>1,500 ea</t>
  </si>
  <si>
    <t>Turnout Gear</t>
  </si>
  <si>
    <t>Need 25 sets, one set required for each fire fighter, $3,500 each</t>
  </si>
  <si>
    <t>3,500 ea</t>
  </si>
  <si>
    <t>FY33</t>
  </si>
  <si>
    <t>FY36</t>
  </si>
  <si>
    <t>Capital Reserves raised from taxes</t>
  </si>
  <si>
    <t>Capital Reserves used</t>
  </si>
  <si>
    <t>Safety Equipment Reserves used</t>
  </si>
  <si>
    <t>Safety Equipment Reserves raised from taxes</t>
  </si>
  <si>
    <t>Total Reserves</t>
  </si>
  <si>
    <t>Remaining balance</t>
  </si>
  <si>
    <t xml:space="preserve">Payment from Taxes </t>
  </si>
  <si>
    <t xml:space="preserve">POLICE  </t>
  </si>
  <si>
    <t xml:space="preserve">Police Cruiser #4 </t>
  </si>
  <si>
    <t>Ford Interceptor</t>
  </si>
  <si>
    <t>Complete loan GF</t>
  </si>
  <si>
    <t>Complete lease (3yr) GF</t>
  </si>
  <si>
    <t>Police Cruiser #3</t>
  </si>
  <si>
    <t>FY17</t>
  </si>
  <si>
    <t>Police Cruiser #1</t>
  </si>
  <si>
    <t>FY18</t>
  </si>
  <si>
    <t>Police Cruiser #5</t>
  </si>
  <si>
    <t>Complete cash GF</t>
  </si>
  <si>
    <t>Police Cruiser #6</t>
  </si>
  <si>
    <t>FY20</t>
  </si>
  <si>
    <t>Dodge Durango</t>
  </si>
  <si>
    <t xml:space="preserve">Complete cash GF </t>
  </si>
  <si>
    <t>Dash cameras</t>
  </si>
  <si>
    <t>Need 6,  purchase with new cruisers</t>
  </si>
  <si>
    <t>Cash</t>
  </si>
  <si>
    <t>Cruiser Emergency Equipment</t>
  </si>
  <si>
    <t>One set for each vehicle (blue lights, siren, control box, cage, lap top stand)</t>
  </si>
  <si>
    <t>Mobile Data Computers</t>
  </si>
  <si>
    <t>Need 6, purchase with new cruisers</t>
  </si>
  <si>
    <t>Body Cameras</t>
  </si>
  <si>
    <t>Need 6</t>
  </si>
  <si>
    <t xml:space="preserve">FY20 </t>
  </si>
  <si>
    <t>FY14</t>
  </si>
  <si>
    <t>FY12</t>
  </si>
  <si>
    <t>Trade-in/Sale of Property</t>
  </si>
  <si>
    <t>Water Tank GAP</t>
  </si>
  <si>
    <t>Copier #1</t>
  </si>
  <si>
    <t>Clerks Office</t>
  </si>
  <si>
    <t>Copier #2</t>
  </si>
  <si>
    <t>Small Conference Room</t>
  </si>
  <si>
    <t>Copier #3</t>
  </si>
  <si>
    <t>Planning &amp; Zoning office</t>
  </si>
  <si>
    <t>Server</t>
  </si>
  <si>
    <t>Computers desk tops</t>
  </si>
  <si>
    <t>Computers lap tops</t>
  </si>
  <si>
    <t>ADMINISTRATION</t>
  </si>
  <si>
    <t xml:space="preserve">HIGHWAY EQUIPMENT      </t>
  </si>
  <si>
    <t>FY13</t>
  </si>
  <si>
    <t>Serves Finance, Clerk, Town Manager, Assistant to Town Manager, Planning &amp; Zoning</t>
  </si>
  <si>
    <t>Need 9(1,500/ea)</t>
  </si>
  <si>
    <t>Need 4 (1,500/ea)</t>
  </si>
  <si>
    <t>Phone System</t>
  </si>
  <si>
    <t>Cash GF</t>
  </si>
  <si>
    <t>Highway</t>
  </si>
  <si>
    <t>Library</t>
  </si>
  <si>
    <t>Building</t>
  </si>
  <si>
    <t>Fire</t>
  </si>
  <si>
    <t>2005 Engine</t>
  </si>
  <si>
    <t>2011 Engine</t>
  </si>
  <si>
    <t>2018 Engine</t>
  </si>
  <si>
    <t>Police</t>
  </si>
  <si>
    <t>Camcorders</t>
  </si>
  <si>
    <t>2015 Engine</t>
  </si>
  <si>
    <t>Cruiser Lease</t>
  </si>
  <si>
    <t>Equipment Note</t>
  </si>
  <si>
    <t>Depot</t>
  </si>
  <si>
    <t>Excavator (2013)</t>
  </si>
  <si>
    <t>Jericho Rd</t>
  </si>
  <si>
    <t>Loader (2014)</t>
  </si>
  <si>
    <t>Dump Truck (2011)</t>
  </si>
  <si>
    <t>Dump Truck (2012)</t>
  </si>
  <si>
    <t>Chevy PU (2017)</t>
  </si>
  <si>
    <t>Tractor</t>
  </si>
  <si>
    <t>Dump Truck (2019)</t>
  </si>
  <si>
    <t>Grader (2017)</t>
  </si>
  <si>
    <t>Dump Truck (2020)</t>
  </si>
  <si>
    <t>Water &amp; Sewer</t>
  </si>
  <si>
    <t>EQUIPMENT</t>
  </si>
  <si>
    <t>BUILDINGS &amp; INFRASTRUCTURE</t>
  </si>
  <si>
    <t>TOTAL EQUIPMENT INTEREST</t>
  </si>
  <si>
    <t>TOTAL BUILDING &amp; INFRASTRUCTURE INTEREST</t>
  </si>
  <si>
    <t>GENERAL FUND TOTAL</t>
  </si>
  <si>
    <t>TOTAL GENEARL &amp; WATER &amp; SEWER</t>
  </si>
  <si>
    <t>WATER &amp; SEWER TOTAL</t>
  </si>
  <si>
    <t>C</t>
  </si>
  <si>
    <t>A</t>
  </si>
  <si>
    <t>Phosphorus RF1-074</t>
  </si>
  <si>
    <t>East Main St. Planning  RF1-101</t>
  </si>
  <si>
    <t>Millett Street AR1-058</t>
  </si>
  <si>
    <t xml:space="preserve">Jericho Road </t>
  </si>
  <si>
    <t>East Main St. RF3-335</t>
  </si>
  <si>
    <t>Bridge Street RF3-444</t>
  </si>
  <si>
    <t>Revolving Loan/Bond Bank</t>
  </si>
  <si>
    <t>FY47</t>
  </si>
  <si>
    <t>FY48</t>
  </si>
  <si>
    <t>FY60</t>
  </si>
  <si>
    <t>FY61</t>
  </si>
  <si>
    <t>Water Tank RF3-302 (0% interest)</t>
  </si>
  <si>
    <t>Bridge Street RF3-365 (0% interest)</t>
  </si>
  <si>
    <t>Last Installment</t>
  </si>
  <si>
    <t>Status</t>
  </si>
  <si>
    <t>Paid as of FY21</t>
  </si>
  <si>
    <t>Rescue Truck</t>
  </si>
  <si>
    <t>Beginning Reserve Balance</t>
  </si>
  <si>
    <t>Tesla</t>
  </si>
  <si>
    <t>Police Cruiser #2</t>
  </si>
  <si>
    <t>Reserves at FY end</t>
  </si>
  <si>
    <t>Reserve at FY end</t>
  </si>
  <si>
    <t>Safety Equip Reserves at FY end</t>
  </si>
  <si>
    <t>Capital Reserves at FY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</si>
</sst>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&quot;$&quot;#,##0.0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3" fontId="3" fillId="0" borderId="1" xfId="0" applyNumberFormat="1" applyFont="1" applyFill="1" applyBorder="1"/>
    <xf numFmtId="3" fontId="5" fillId="0" borderId="0" xfId="0" applyNumberFormat="1" applyFont="1" applyFill="1"/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3" fillId="0" borderId="1" xfId="1" applyNumberFormat="1" applyFont="1" applyFill="1" applyBorder="1"/>
    <xf numFmtId="3" fontId="2" fillId="0" borderId="1" xfId="1" applyNumberFormat="1" applyFont="1" applyFill="1" applyBorder="1"/>
    <xf numFmtId="3" fontId="2" fillId="0" borderId="1" xfId="0" applyNumberFormat="1" applyFont="1" applyFill="1" applyBorder="1"/>
    <xf numFmtId="3" fontId="5" fillId="0" borderId="4" xfId="0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3" fontId="4" fillId="0" borderId="1" xfId="1" applyNumberFormat="1" applyFont="1" applyFill="1" applyBorder="1"/>
    <xf numFmtId="3" fontId="7" fillId="0" borderId="1" xfId="0" applyNumberFormat="1" applyFont="1" applyFill="1" applyBorder="1"/>
    <xf numFmtId="3" fontId="4" fillId="0" borderId="1" xfId="0" applyNumberFormat="1" applyFont="1" applyFill="1" applyBorder="1"/>
    <xf numFmtId="3" fontId="8" fillId="0" borderId="0" xfId="0" applyNumberFormat="1" applyFont="1" applyFill="1"/>
    <xf numFmtId="3" fontId="7" fillId="0" borderId="0" xfId="0" applyNumberFormat="1" applyFont="1" applyFill="1"/>
    <xf numFmtId="1" fontId="5" fillId="0" borderId="0" xfId="0" applyNumberFormat="1" applyFont="1" applyFill="1"/>
    <xf numFmtId="3" fontId="4" fillId="2" borderId="1" xfId="0" applyNumberFormat="1" applyFont="1" applyFill="1" applyBorder="1"/>
    <xf numFmtId="3" fontId="11" fillId="0" borderId="1" xfId="0" applyNumberFormat="1" applyFont="1" applyFill="1" applyBorder="1"/>
    <xf numFmtId="0" fontId="3" fillId="0" borderId="8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0" borderId="1" xfId="4" applyNumberFormat="1" applyFont="1" applyFill="1" applyBorder="1" applyAlignment="1">
      <alignment horizontal="center"/>
    </xf>
    <xf numFmtId="164" fontId="5" fillId="0" borderId="1" xfId="2" applyNumberFormat="1" applyFont="1" applyFill="1" applyBorder="1"/>
    <xf numFmtId="165" fontId="3" fillId="0" borderId="1" xfId="1" applyNumberFormat="1" applyFont="1" applyFill="1" applyBorder="1"/>
    <xf numFmtId="0" fontId="5" fillId="0" borderId="1" xfId="0" applyFont="1" applyFill="1" applyBorder="1"/>
    <xf numFmtId="166" fontId="5" fillId="0" borderId="1" xfId="4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5" fontId="5" fillId="0" borderId="1" xfId="2" applyNumberFormat="1" applyFont="1" applyFill="1" applyBorder="1" applyAlignment="1">
      <alignment horizontal="center"/>
    </xf>
    <xf numFmtId="164" fontId="5" fillId="0" borderId="3" xfId="2" applyNumberFormat="1" applyFont="1" applyFill="1" applyBorder="1"/>
    <xf numFmtId="0" fontId="12" fillId="0" borderId="0" xfId="0" applyFont="1" applyFill="1"/>
    <xf numFmtId="0" fontId="12" fillId="0" borderId="1" xfId="0" applyFont="1" applyFill="1" applyBorder="1"/>
    <xf numFmtId="1" fontId="12" fillId="0" borderId="1" xfId="0" applyNumberFormat="1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/>
    <xf numFmtId="0" fontId="12" fillId="0" borderId="0" xfId="0" applyFont="1"/>
    <xf numFmtId="165" fontId="5" fillId="0" borderId="1" xfId="1" applyNumberFormat="1" applyFont="1" applyFill="1" applyBorder="1"/>
    <xf numFmtId="165" fontId="5" fillId="0" borderId="1" xfId="0" applyNumberFormat="1" applyFont="1" applyFill="1" applyBorder="1"/>
    <xf numFmtId="3" fontId="5" fillId="0" borderId="1" xfId="1" applyNumberFormat="1" applyFont="1" applyFill="1" applyBorder="1"/>
    <xf numFmtId="3" fontId="11" fillId="0" borderId="0" xfId="0" applyNumberFormat="1" applyFont="1" applyFill="1"/>
    <xf numFmtId="1" fontId="11" fillId="0" borderId="1" xfId="0" applyNumberFormat="1" applyFont="1" applyFill="1" applyBorder="1"/>
    <xf numFmtId="3" fontId="11" fillId="0" borderId="3" xfId="0" applyNumberFormat="1" applyFont="1" applyFill="1" applyBorder="1"/>
    <xf numFmtId="3" fontId="4" fillId="0" borderId="0" xfId="0" applyNumberFormat="1" applyFont="1" applyFill="1"/>
    <xf numFmtId="0" fontId="11" fillId="0" borderId="0" xfId="0" applyFont="1" applyFill="1"/>
    <xf numFmtId="1" fontId="11" fillId="2" borderId="1" xfId="0" applyNumberFormat="1" applyFont="1" applyFill="1" applyBorder="1"/>
    <xf numFmtId="3" fontId="11" fillId="2" borderId="1" xfId="0" applyNumberFormat="1" applyFont="1" applyFill="1" applyBorder="1"/>
    <xf numFmtId="1" fontId="3" fillId="2" borderId="1" xfId="0" applyNumberFormat="1" applyFont="1" applyFill="1" applyBorder="1"/>
    <xf numFmtId="3" fontId="3" fillId="2" borderId="1" xfId="0" applyNumberFormat="1" applyFont="1" applyFill="1" applyBorder="1"/>
    <xf numFmtId="0" fontId="12" fillId="0" borderId="0" xfId="0" applyFont="1" applyFill="1" applyBorder="1"/>
    <xf numFmtId="0" fontId="3" fillId="0" borderId="9" xfId="0" applyFont="1" applyFill="1" applyBorder="1" applyAlignment="1">
      <alignment horizontal="center"/>
    </xf>
    <xf numFmtId="0" fontId="12" fillId="0" borderId="2" xfId="0" applyFont="1" applyFill="1" applyBorder="1"/>
    <xf numFmtId="165" fontId="5" fillId="0" borderId="2" xfId="1" applyNumberFormat="1" applyFont="1" applyFill="1" applyBorder="1"/>
    <xf numFmtId="3" fontId="11" fillId="0" borderId="2" xfId="0" applyNumberFormat="1" applyFont="1" applyFill="1" applyBorder="1"/>
    <xf numFmtId="3" fontId="11" fillId="2" borderId="2" xfId="0" applyNumberFormat="1" applyFont="1" applyFill="1" applyBorder="1"/>
    <xf numFmtId="3" fontId="4" fillId="2" borderId="2" xfId="0" applyNumberFormat="1" applyFont="1" applyFill="1" applyBorder="1"/>
    <xf numFmtId="0" fontId="4" fillId="0" borderId="10" xfId="0" applyFont="1" applyFill="1" applyBorder="1" applyAlignment="1">
      <alignment horizontal="left"/>
    </xf>
    <xf numFmtId="1" fontId="3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left"/>
    </xf>
    <xf numFmtId="165" fontId="5" fillId="0" borderId="16" xfId="1" applyNumberFormat="1" applyFont="1" applyFill="1" applyBorder="1"/>
    <xf numFmtId="165" fontId="5" fillId="0" borderId="16" xfId="0" applyNumberFormat="1" applyFont="1" applyFill="1" applyBorder="1"/>
    <xf numFmtId="0" fontId="5" fillId="0" borderId="15" xfId="0" applyFont="1" applyFill="1" applyBorder="1" applyAlignment="1">
      <alignment horizontal="left"/>
    </xf>
    <xf numFmtId="164" fontId="5" fillId="0" borderId="15" xfId="2" applyNumberFormat="1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5" fillId="0" borderId="15" xfId="2" applyNumberFormat="1" applyFont="1" applyFill="1" applyBorder="1" applyAlignment="1">
      <alignment horizontal="left"/>
    </xf>
    <xf numFmtId="3" fontId="7" fillId="0" borderId="17" xfId="0" applyNumberFormat="1" applyFont="1" applyFill="1" applyBorder="1"/>
    <xf numFmtId="165" fontId="3" fillId="0" borderId="16" xfId="1" applyNumberFormat="1" applyFont="1" applyFill="1" applyBorder="1"/>
    <xf numFmtId="3" fontId="4" fillId="0" borderId="15" xfId="0" applyNumberFormat="1" applyFont="1" applyFill="1" applyBorder="1"/>
    <xf numFmtId="3" fontId="11" fillId="0" borderId="16" xfId="0" applyNumberFormat="1" applyFont="1" applyFill="1" applyBorder="1"/>
    <xf numFmtId="3" fontId="7" fillId="0" borderId="18" xfId="0" applyNumberFormat="1" applyFont="1" applyFill="1" applyBorder="1"/>
    <xf numFmtId="3" fontId="11" fillId="2" borderId="16" xfId="0" applyNumberFormat="1" applyFont="1" applyFill="1" applyBorder="1"/>
    <xf numFmtId="3" fontId="4" fillId="0" borderId="16" xfId="0" applyNumberFormat="1" applyFont="1" applyFill="1" applyBorder="1"/>
    <xf numFmtId="3" fontId="4" fillId="2" borderId="16" xfId="0" applyNumberFormat="1" applyFont="1" applyFill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/>
    <xf numFmtId="3" fontId="2" fillId="0" borderId="16" xfId="0" applyNumberFormat="1" applyFont="1" applyFill="1" applyBorder="1"/>
    <xf numFmtId="3" fontId="3" fillId="0" borderId="16" xfId="1" applyNumberFormat="1" applyFont="1" applyFill="1" applyBorder="1"/>
    <xf numFmtId="3" fontId="2" fillId="0" borderId="16" xfId="1" applyNumberFormat="1" applyFont="1" applyFill="1" applyBorder="1"/>
    <xf numFmtId="3" fontId="3" fillId="0" borderId="16" xfId="0" applyNumberFormat="1" applyFont="1" applyFill="1" applyBorder="1"/>
    <xf numFmtId="0" fontId="8" fillId="0" borderId="0" xfId="0" applyFont="1"/>
    <xf numFmtId="43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3" fontId="3" fillId="0" borderId="1" xfId="1" applyFont="1" applyFill="1" applyBorder="1"/>
    <xf numFmtId="41" fontId="3" fillId="0" borderId="1" xfId="1" applyNumberFormat="1" applyFont="1" applyFill="1" applyBorder="1"/>
    <xf numFmtId="0" fontId="5" fillId="0" borderId="1" xfId="0" applyFont="1" applyBorder="1" applyAlignment="1">
      <alignment horizontal="left"/>
    </xf>
    <xf numFmtId="1" fontId="13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1" fontId="4" fillId="0" borderId="1" xfId="1" applyNumberFormat="1" applyFont="1" applyFill="1" applyBorder="1"/>
    <xf numFmtId="165" fontId="3" fillId="0" borderId="2" xfId="1" applyNumberFormat="1" applyFont="1" applyFill="1" applyBorder="1"/>
    <xf numFmtId="0" fontId="3" fillId="0" borderId="11" xfId="0" applyFont="1" applyFill="1" applyBorder="1" applyAlignment="1">
      <alignment horizontal="center" wrapText="1"/>
    </xf>
    <xf numFmtId="14" fontId="3" fillId="0" borderId="11" xfId="0" applyNumberFormat="1" applyFont="1" applyFill="1" applyBorder="1" applyAlignment="1">
      <alignment horizontal="center" wrapText="1"/>
    </xf>
    <xf numFmtId="3" fontId="8" fillId="0" borderId="0" xfId="0" applyNumberFormat="1" applyFont="1"/>
    <xf numFmtId="3" fontId="8" fillId="0" borderId="21" xfId="0" applyNumberFormat="1" applyFont="1" applyBorder="1"/>
    <xf numFmtId="3" fontId="8" fillId="0" borderId="0" xfId="0" applyNumberFormat="1" applyFont="1" applyBorder="1"/>
    <xf numFmtId="0" fontId="9" fillId="0" borderId="0" xfId="0" applyFont="1"/>
    <xf numFmtId="3" fontId="9" fillId="0" borderId="0" xfId="0" applyNumberFormat="1" applyFont="1"/>
    <xf numFmtId="3" fontId="9" fillId="0" borderId="21" xfId="0" applyNumberFormat="1" applyFont="1" applyBorder="1"/>
    <xf numFmtId="3" fontId="9" fillId="0" borderId="0" xfId="0" applyNumberFormat="1" applyFont="1" applyBorder="1"/>
    <xf numFmtId="3" fontId="9" fillId="0" borderId="22" xfId="0" applyNumberFormat="1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3" fontId="8" fillId="0" borderId="21" xfId="0" applyNumberFormat="1" applyFont="1" applyFill="1" applyBorder="1"/>
    <xf numFmtId="3" fontId="6" fillId="0" borderId="24" xfId="0" applyNumberFormat="1" applyFont="1" applyFill="1" applyBorder="1" applyAlignment="1">
      <alignment horizontal="left"/>
    </xf>
    <xf numFmtId="1" fontId="6" fillId="0" borderId="25" xfId="0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center"/>
    </xf>
    <xf numFmtId="3" fontId="5" fillId="0" borderId="25" xfId="4" applyNumberFormat="1" applyFont="1" applyFill="1" applyBorder="1" applyAlignment="1">
      <alignment horizontal="left"/>
    </xf>
    <xf numFmtId="3" fontId="5" fillId="0" borderId="25" xfId="4" applyNumberFormat="1" applyFont="1" applyFill="1" applyBorder="1" applyAlignment="1">
      <alignment horizontal="center"/>
    </xf>
    <xf numFmtId="3" fontId="5" fillId="0" borderId="25" xfId="2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6" xfId="0" applyNumberFormat="1" applyFont="1" applyFill="1" applyBorder="1"/>
    <xf numFmtId="3" fontId="3" fillId="0" borderId="5" xfId="0" applyNumberFormat="1" applyFont="1" applyFill="1" applyBorder="1"/>
    <xf numFmtId="3" fontId="4" fillId="0" borderId="23" xfId="0" applyNumberFormat="1" applyFont="1" applyFill="1" applyBorder="1" applyAlignment="1">
      <alignment horizontal="left" wrapText="1"/>
    </xf>
    <xf numFmtId="1" fontId="3" fillId="0" borderId="23" xfId="0" applyNumberFormat="1" applyFont="1" applyFill="1" applyBorder="1" applyAlignment="1">
      <alignment horizontal="center" wrapText="1"/>
    </xf>
    <xf numFmtId="3" fontId="3" fillId="0" borderId="23" xfId="0" applyNumberFormat="1" applyFont="1" applyFill="1" applyBorder="1" applyAlignment="1">
      <alignment horizontal="center" wrapText="1"/>
    </xf>
    <xf numFmtId="3" fontId="4" fillId="0" borderId="23" xfId="0" applyNumberFormat="1" applyFont="1" applyFill="1" applyBorder="1" applyAlignment="1">
      <alignment horizontal="center" wrapText="1"/>
    </xf>
    <xf numFmtId="3" fontId="3" fillId="0" borderId="23" xfId="0" applyNumberFormat="1" applyFont="1" applyFill="1" applyBorder="1" applyAlignment="1">
      <alignment horizontal="center"/>
    </xf>
    <xf numFmtId="3" fontId="4" fillId="0" borderId="23" xfId="2" applyNumberFormat="1" applyFont="1" applyFill="1" applyBorder="1" applyAlignment="1">
      <alignment horizontal="center"/>
    </xf>
    <xf numFmtId="3" fontId="5" fillId="0" borderId="1" xfId="2" applyNumberFormat="1" applyFont="1" applyFill="1" applyBorder="1"/>
    <xf numFmtId="3" fontId="5" fillId="0" borderId="1" xfId="3" applyNumberFormat="1" applyFont="1" applyFill="1" applyBorder="1" applyAlignment="1">
      <alignment horizontal="left"/>
    </xf>
    <xf numFmtId="3" fontId="5" fillId="0" borderId="1" xfId="2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1" fontId="12" fillId="0" borderId="0" xfId="0" applyNumberFormat="1" applyFont="1" applyFill="1"/>
    <xf numFmtId="3" fontId="5" fillId="0" borderId="1" xfId="2" applyNumberFormat="1" applyFont="1" applyFill="1" applyBorder="1" applyAlignment="1"/>
    <xf numFmtId="3" fontId="7" fillId="0" borderId="1" xfId="2" applyNumberFormat="1" applyFont="1" applyFill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1" fontId="3" fillId="0" borderId="23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3" fontId="3" fillId="0" borderId="23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168" fontId="5" fillId="0" borderId="1" xfId="4" applyNumberFormat="1" applyFont="1" applyFill="1" applyBorder="1" applyAlignment="1">
      <alignment horizontal="left"/>
    </xf>
    <xf numFmtId="3" fontId="5" fillId="0" borderId="1" xfId="4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left"/>
    </xf>
    <xf numFmtId="1" fontId="3" fillId="0" borderId="27" xfId="0" applyNumberFormat="1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left"/>
    </xf>
    <xf numFmtId="3" fontId="3" fillId="0" borderId="27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5" fillId="0" borderId="1" xfId="2" applyNumberFormat="1" applyFont="1" applyFill="1" applyBorder="1" applyAlignment="1">
      <alignment horizontal="left"/>
    </xf>
    <xf numFmtId="0" fontId="6" fillId="0" borderId="28" xfId="0" applyFont="1" applyBorder="1" applyAlignment="1">
      <alignment horizontal="left"/>
    </xf>
    <xf numFmtId="1" fontId="6" fillId="0" borderId="28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3" fontId="5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4" fontId="3" fillId="0" borderId="28" xfId="0" applyNumberFormat="1" applyFont="1" applyBorder="1" applyAlignment="1">
      <alignment horizontal="center"/>
    </xf>
    <xf numFmtId="43" fontId="5" fillId="0" borderId="1" xfId="1" applyFont="1" applyFill="1" applyBorder="1"/>
    <xf numFmtId="0" fontId="9" fillId="0" borderId="28" xfId="0" applyFont="1" applyBorder="1"/>
    <xf numFmtId="0" fontId="9" fillId="0" borderId="1" xfId="0" applyFont="1" applyBorder="1"/>
    <xf numFmtId="164" fontId="3" fillId="0" borderId="1" xfId="2" applyNumberFormat="1" applyFont="1" applyFill="1" applyBorder="1"/>
    <xf numFmtId="0" fontId="11" fillId="0" borderId="1" xfId="0" applyFont="1" applyFill="1" applyBorder="1"/>
    <xf numFmtId="0" fontId="3" fillId="0" borderId="29" xfId="0" applyFont="1" applyBorder="1" applyAlignment="1">
      <alignment horizontal="center"/>
    </xf>
    <xf numFmtId="0" fontId="9" fillId="0" borderId="30" xfId="0" applyFont="1" applyBorder="1"/>
    <xf numFmtId="0" fontId="9" fillId="0" borderId="2" xfId="0" applyFont="1" applyBorder="1"/>
    <xf numFmtId="0" fontId="3" fillId="0" borderId="31" xfId="0" applyFont="1" applyBorder="1" applyAlignment="1">
      <alignment horizontal="center"/>
    </xf>
    <xf numFmtId="41" fontId="3" fillId="0" borderId="16" xfId="1" applyNumberFormat="1" applyFont="1" applyFill="1" applyBorder="1"/>
    <xf numFmtId="41" fontId="3" fillId="0" borderId="16" xfId="0" applyNumberFormat="1" applyFont="1" applyBorder="1" applyAlignment="1">
      <alignment horizontal="center"/>
    </xf>
    <xf numFmtId="3" fontId="7" fillId="0" borderId="0" xfId="0" applyNumberFormat="1" applyFont="1" applyFill="1" applyBorder="1"/>
    <xf numFmtId="1" fontId="12" fillId="0" borderId="0" xfId="0" applyNumberFormat="1" applyFont="1" applyFill="1" applyBorder="1"/>
    <xf numFmtId="3" fontId="12" fillId="0" borderId="0" xfId="0" applyNumberFormat="1" applyFont="1" applyFill="1" applyBorder="1"/>
    <xf numFmtId="3" fontId="11" fillId="0" borderId="0" xfId="0" applyNumberFormat="1" applyFont="1" applyFill="1" applyBorder="1"/>
    <xf numFmtId="3" fontId="4" fillId="0" borderId="0" xfId="0" applyNumberFormat="1" applyFont="1" applyFill="1" applyBorder="1"/>
    <xf numFmtId="0" fontId="13" fillId="0" borderId="1" xfId="0" applyFont="1" applyBorder="1" applyAlignment="1">
      <alignment horizontal="left"/>
    </xf>
    <xf numFmtId="43" fontId="6" fillId="0" borderId="1" xfId="0" applyNumberFormat="1" applyFont="1" applyBorder="1" applyAlignment="1">
      <alignment horizontal="left"/>
    </xf>
    <xf numFmtId="41" fontId="2" fillId="0" borderId="16" xfId="1" applyNumberFormat="1" applyFont="1" applyFill="1" applyBorder="1"/>
    <xf numFmtId="0" fontId="6" fillId="0" borderId="5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/>
    <xf numFmtId="14" fontId="3" fillId="0" borderId="27" xfId="0" applyNumberFormat="1" applyFont="1" applyBorder="1" applyAlignment="1">
      <alignment horizontal="center" wrapText="1"/>
    </xf>
    <xf numFmtId="14" fontId="3" fillId="0" borderId="2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left"/>
    </xf>
    <xf numFmtId="0" fontId="3" fillId="0" borderId="23" xfId="0" applyFont="1" applyBorder="1" applyAlignment="1">
      <alignment horizontal="center" wrapText="1"/>
    </xf>
    <xf numFmtId="3" fontId="7" fillId="0" borderId="5" xfId="0" applyNumberFormat="1" applyFont="1" applyFill="1" applyBorder="1"/>
    <xf numFmtId="1" fontId="12" fillId="0" borderId="5" xfId="0" applyNumberFormat="1" applyFont="1" applyFill="1" applyBorder="1"/>
    <xf numFmtId="3" fontId="12" fillId="0" borderId="5" xfId="0" applyNumberFormat="1" applyFont="1" applyFill="1" applyBorder="1"/>
    <xf numFmtId="3" fontId="11" fillId="0" borderId="5" xfId="0" applyNumberFormat="1" applyFont="1" applyFill="1" applyBorder="1"/>
    <xf numFmtId="3" fontId="4" fillId="0" borderId="5" xfId="0" applyNumberFormat="1" applyFont="1" applyFill="1" applyBorder="1"/>
    <xf numFmtId="3" fontId="11" fillId="0" borderId="32" xfId="0" applyNumberFormat="1" applyFont="1" applyFill="1" applyBorder="1"/>
    <xf numFmtId="3" fontId="4" fillId="0" borderId="6" xfId="0" applyNumberFormat="1" applyFont="1" applyFill="1" applyBorder="1"/>
    <xf numFmtId="3" fontId="5" fillId="0" borderId="19" xfId="2" applyNumberFormat="1" applyFont="1" applyFill="1" applyBorder="1" applyAlignment="1">
      <alignment horizontal="left"/>
    </xf>
    <xf numFmtId="1" fontId="5" fillId="0" borderId="19" xfId="2" applyNumberFormat="1" applyFont="1" applyFill="1" applyBorder="1" applyAlignment="1">
      <alignment horizontal="center"/>
    </xf>
    <xf numFmtId="3" fontId="5" fillId="0" borderId="19" xfId="2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left"/>
    </xf>
    <xf numFmtId="3" fontId="5" fillId="0" borderId="19" xfId="0" applyNumberFormat="1" applyFont="1" applyFill="1" applyBorder="1" applyAlignment="1">
      <alignment horizontal="center"/>
    </xf>
    <xf numFmtId="3" fontId="5" fillId="0" borderId="19" xfId="2" applyNumberFormat="1" applyFont="1" applyFill="1" applyBorder="1"/>
    <xf numFmtId="3" fontId="3" fillId="0" borderId="19" xfId="1" applyNumberFormat="1" applyFont="1" applyFill="1" applyBorder="1"/>
    <xf numFmtId="3" fontId="3" fillId="0" borderId="19" xfId="0" applyNumberFormat="1" applyFont="1" applyFill="1" applyBorder="1"/>
    <xf numFmtId="3" fontId="3" fillId="0" borderId="20" xfId="1" applyNumberFormat="1" applyFont="1" applyFill="1" applyBorder="1"/>
    <xf numFmtId="3" fontId="3" fillId="0" borderId="33" xfId="0" applyNumberFormat="1" applyFont="1" applyFill="1" applyBorder="1"/>
    <xf numFmtId="3" fontId="7" fillId="0" borderId="4" xfId="0" applyNumberFormat="1" applyFont="1" applyFill="1" applyBorder="1"/>
    <xf numFmtId="1" fontId="12" fillId="0" borderId="4" xfId="0" applyNumberFormat="1" applyFont="1" applyFill="1" applyBorder="1"/>
    <xf numFmtId="3" fontId="12" fillId="0" borderId="4" xfId="0" applyNumberFormat="1" applyFont="1" applyFill="1" applyBorder="1"/>
    <xf numFmtId="3" fontId="11" fillId="0" borderId="4" xfId="0" applyNumberFormat="1" applyFont="1" applyFill="1" applyBorder="1"/>
    <xf numFmtId="3" fontId="4" fillId="0" borderId="4" xfId="0" applyNumberFormat="1" applyFont="1" applyFill="1" applyBorder="1"/>
    <xf numFmtId="3" fontId="11" fillId="0" borderId="34" xfId="0" applyNumberFormat="1" applyFont="1" applyFill="1" applyBorder="1"/>
    <xf numFmtId="3" fontId="4" fillId="0" borderId="35" xfId="0" applyNumberFormat="1" applyFont="1" applyFill="1" applyBorder="1"/>
    <xf numFmtId="3" fontId="7" fillId="0" borderId="28" xfId="0" applyNumberFormat="1" applyFont="1" applyFill="1" applyBorder="1"/>
    <xf numFmtId="1" fontId="12" fillId="0" borderId="28" xfId="0" applyNumberFormat="1" applyFont="1" applyFill="1" applyBorder="1"/>
    <xf numFmtId="3" fontId="12" fillId="0" borderId="28" xfId="0" applyNumberFormat="1" applyFont="1" applyFill="1" applyBorder="1"/>
    <xf numFmtId="3" fontId="11" fillId="0" borderId="28" xfId="0" applyNumberFormat="1" applyFont="1" applyFill="1" applyBorder="1"/>
    <xf numFmtId="3" fontId="4" fillId="0" borderId="28" xfId="0" applyNumberFormat="1" applyFont="1" applyFill="1" applyBorder="1"/>
    <xf numFmtId="3" fontId="11" fillId="0" borderId="31" xfId="0" applyNumberFormat="1" applyFont="1" applyFill="1" applyBorder="1"/>
    <xf numFmtId="3" fontId="4" fillId="0" borderId="30" xfId="0" applyNumberFormat="1" applyFont="1" applyFill="1" applyBorder="1"/>
    <xf numFmtId="3" fontId="11" fillId="0" borderId="6" xfId="0" applyNumberFormat="1" applyFont="1" applyFill="1" applyBorder="1"/>
    <xf numFmtId="3" fontId="7" fillId="0" borderId="19" xfId="0" applyNumberFormat="1" applyFont="1" applyFill="1" applyBorder="1"/>
    <xf numFmtId="1" fontId="12" fillId="0" borderId="19" xfId="0" applyNumberFormat="1" applyFont="1" applyFill="1" applyBorder="1"/>
    <xf numFmtId="3" fontId="12" fillId="0" borderId="19" xfId="0" applyNumberFormat="1" applyFont="1" applyFill="1" applyBorder="1"/>
    <xf numFmtId="165" fontId="3" fillId="0" borderId="5" xfId="1" applyNumberFormat="1" applyFont="1" applyFill="1" applyBorder="1"/>
    <xf numFmtId="41" fontId="3" fillId="0" borderId="5" xfId="1" applyNumberFormat="1" applyFont="1" applyFill="1" applyBorder="1"/>
    <xf numFmtId="41" fontId="3" fillId="0" borderId="32" xfId="1" applyNumberFormat="1" applyFont="1" applyFill="1" applyBorder="1"/>
    <xf numFmtId="0" fontId="9" fillId="0" borderId="6" xfId="0" applyFont="1" applyBorder="1"/>
    <xf numFmtId="0" fontId="9" fillId="0" borderId="5" xfId="0" applyFont="1" applyBorder="1"/>
    <xf numFmtId="0" fontId="5" fillId="0" borderId="19" xfId="0" applyFont="1" applyBorder="1" applyAlignment="1">
      <alignment horizontal="left"/>
    </xf>
    <xf numFmtId="1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165" fontId="5" fillId="0" borderId="19" xfId="1" applyNumberFormat="1" applyFont="1" applyFill="1" applyBorder="1"/>
    <xf numFmtId="41" fontId="3" fillId="0" borderId="19" xfId="1" applyNumberFormat="1" applyFont="1" applyFill="1" applyBorder="1"/>
    <xf numFmtId="41" fontId="3" fillId="0" borderId="20" xfId="1" applyNumberFormat="1" applyFont="1" applyFill="1" applyBorder="1"/>
    <xf numFmtId="0" fontId="9" fillId="0" borderId="33" xfId="0" applyFont="1" applyBorder="1"/>
    <xf numFmtId="0" fontId="9" fillId="0" borderId="19" xfId="0" applyFont="1" applyBorder="1"/>
    <xf numFmtId="3" fontId="4" fillId="0" borderId="34" xfId="0" applyNumberFormat="1" applyFont="1" applyFill="1" applyBorder="1"/>
    <xf numFmtId="1" fontId="11" fillId="0" borderId="5" xfId="0" applyNumberFormat="1" applyFont="1" applyFill="1" applyBorder="1"/>
    <xf numFmtId="3" fontId="7" fillId="0" borderId="36" xfId="0" applyNumberFormat="1" applyFont="1" applyFill="1" applyBorder="1"/>
    <xf numFmtId="1" fontId="12" fillId="0" borderId="36" xfId="0" applyNumberFormat="1" applyFont="1" applyFill="1" applyBorder="1"/>
    <xf numFmtId="3" fontId="12" fillId="0" borderId="36" xfId="0" applyNumberFormat="1" applyFont="1" applyFill="1" applyBorder="1"/>
    <xf numFmtId="3" fontId="11" fillId="0" borderId="36" xfId="0" applyNumberFormat="1" applyFont="1" applyFill="1" applyBorder="1"/>
    <xf numFmtId="3" fontId="4" fillId="0" borderId="37" xfId="0" applyNumberFormat="1" applyFont="1" applyFill="1" applyBorder="1"/>
    <xf numFmtId="3" fontId="4" fillId="0" borderId="38" xfId="0" applyNumberFormat="1" applyFont="1" applyFill="1" applyBorder="1"/>
    <xf numFmtId="3" fontId="4" fillId="0" borderId="36" xfId="0" applyNumberFormat="1" applyFont="1" applyFill="1" applyBorder="1"/>
    <xf numFmtId="3" fontId="7" fillId="0" borderId="40" xfId="0" applyNumberFormat="1" applyFont="1" applyFill="1" applyBorder="1"/>
    <xf numFmtId="3" fontId="7" fillId="0" borderId="20" xfId="0" applyNumberFormat="1" applyFont="1" applyFill="1" applyBorder="1"/>
    <xf numFmtId="3" fontId="12" fillId="0" borderId="33" xfId="0" applyNumberFormat="1" applyFont="1" applyFill="1" applyBorder="1"/>
    <xf numFmtId="3" fontId="7" fillId="0" borderId="41" xfId="0" applyNumberFormat="1" applyFont="1" applyFill="1" applyBorder="1"/>
    <xf numFmtId="1" fontId="12" fillId="0" borderId="42" xfId="0" applyNumberFormat="1" applyFont="1" applyFill="1" applyBorder="1"/>
    <xf numFmtId="3" fontId="12" fillId="0" borderId="42" xfId="0" applyNumberFormat="1" applyFont="1" applyFill="1" applyBorder="1"/>
    <xf numFmtId="3" fontId="7" fillId="0" borderId="42" xfId="0" applyNumberFormat="1" applyFont="1" applyFill="1" applyBorder="1"/>
    <xf numFmtId="3" fontId="7" fillId="0" borderId="43" xfId="0" applyNumberFormat="1" applyFont="1" applyFill="1" applyBorder="1"/>
    <xf numFmtId="3" fontId="12" fillId="0" borderId="44" xfId="0" applyNumberFormat="1" applyFont="1" applyFill="1" applyBorder="1"/>
    <xf numFmtId="0" fontId="5" fillId="0" borderId="45" xfId="2" applyNumberFormat="1" applyFont="1" applyFill="1" applyBorder="1" applyAlignment="1">
      <alignment horizontal="left"/>
    </xf>
    <xf numFmtId="1" fontId="5" fillId="0" borderId="5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3" fontId="5" fillId="0" borderId="39" xfId="0" applyNumberFormat="1" applyFont="1" applyFill="1" applyBorder="1" applyAlignment="1">
      <alignment horizontal="center"/>
    </xf>
    <xf numFmtId="10" fontId="5" fillId="0" borderId="5" xfId="0" applyNumberFormat="1" applyFont="1" applyFill="1" applyBorder="1" applyAlignment="1">
      <alignment horizontal="center"/>
    </xf>
    <xf numFmtId="164" fontId="5" fillId="0" borderId="46" xfId="2" applyNumberFormat="1" applyFont="1" applyFill="1" applyBorder="1"/>
    <xf numFmtId="165" fontId="3" fillId="0" borderId="32" xfId="1" applyNumberFormat="1" applyFont="1" applyFill="1" applyBorder="1"/>
    <xf numFmtId="0" fontId="12" fillId="0" borderId="6" xfId="0" applyFont="1" applyFill="1" applyBorder="1"/>
    <xf numFmtId="0" fontId="12" fillId="0" borderId="5" xfId="0" applyFont="1" applyFill="1" applyBorder="1"/>
    <xf numFmtId="3" fontId="7" fillId="0" borderId="47" xfId="0" applyNumberFormat="1" applyFont="1" applyFill="1" applyBorder="1"/>
    <xf numFmtId="3" fontId="12" fillId="0" borderId="30" xfId="0" applyNumberFormat="1" applyFont="1" applyFill="1" applyBorder="1"/>
    <xf numFmtId="3" fontId="12" fillId="0" borderId="20" xfId="0" applyNumberFormat="1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5" fillId="2" borderId="42" xfId="0" applyNumberFormat="1" applyFont="1" applyFill="1" applyBorder="1"/>
    <xf numFmtId="1" fontId="5" fillId="2" borderId="42" xfId="0" applyNumberFormat="1" applyFont="1" applyFill="1" applyBorder="1"/>
    <xf numFmtId="3" fontId="12" fillId="2" borderId="42" xfId="0" applyNumberFormat="1" applyFont="1" applyFill="1" applyBorder="1"/>
    <xf numFmtId="3" fontId="11" fillId="2" borderId="42" xfId="0" applyNumberFormat="1" applyFont="1" applyFill="1" applyBorder="1"/>
    <xf numFmtId="3" fontId="11" fillId="2" borderId="43" xfId="0" applyNumberFormat="1" applyFont="1" applyFill="1" applyBorder="1"/>
    <xf numFmtId="3" fontId="11" fillId="2" borderId="44" xfId="0" applyNumberFormat="1" applyFont="1" applyFill="1" applyBorder="1"/>
    <xf numFmtId="3" fontId="7" fillId="0" borderId="39" xfId="0" applyNumberFormat="1" applyFont="1" applyFill="1" applyBorder="1"/>
    <xf numFmtId="1" fontId="12" fillId="0" borderId="39" xfId="0" applyNumberFormat="1" applyFont="1" applyFill="1" applyBorder="1"/>
    <xf numFmtId="3" fontId="12" fillId="0" borderId="39" xfId="0" applyNumberFormat="1" applyFont="1" applyFill="1" applyBorder="1"/>
    <xf numFmtId="3" fontId="11" fillId="0" borderId="39" xfId="0" applyNumberFormat="1" applyFont="1" applyFill="1" applyBorder="1"/>
    <xf numFmtId="3" fontId="4" fillId="0" borderId="39" xfId="0" applyNumberFormat="1" applyFont="1" applyFill="1" applyBorder="1"/>
    <xf numFmtId="3" fontId="11" fillId="0" borderId="48" xfId="0" applyNumberFormat="1" applyFont="1" applyFill="1" applyBorder="1"/>
    <xf numFmtId="3" fontId="4" fillId="0" borderId="49" xfId="0" applyNumberFormat="1" applyFont="1" applyFill="1" applyBorder="1"/>
    <xf numFmtId="3" fontId="7" fillId="2" borderId="42" xfId="0" applyNumberFormat="1" applyFont="1" applyFill="1" applyBorder="1"/>
    <xf numFmtId="1" fontId="12" fillId="2" borderId="42" xfId="0" applyNumberFormat="1" applyFont="1" applyFill="1" applyBorder="1"/>
    <xf numFmtId="3" fontId="4" fillId="2" borderId="42" xfId="0" applyNumberFormat="1" applyFont="1" applyFill="1" applyBorder="1"/>
    <xf numFmtId="3" fontId="4" fillId="2" borderId="43" xfId="0" applyNumberFormat="1" applyFont="1" applyFill="1" applyBorder="1"/>
    <xf numFmtId="3" fontId="4" fillId="2" borderId="44" xfId="0" applyNumberFormat="1" applyFont="1" applyFill="1" applyBorder="1"/>
    <xf numFmtId="3" fontId="11" fillId="0" borderId="35" xfId="0" applyNumberFormat="1" applyFont="1" applyFill="1" applyBorder="1"/>
    <xf numFmtId="3" fontId="7" fillId="0" borderId="24" xfId="0" applyNumberFormat="1" applyFont="1" applyFill="1" applyBorder="1"/>
    <xf numFmtId="3" fontId="4" fillId="0" borderId="32" xfId="0" applyNumberFormat="1" applyFont="1" applyFill="1" applyBorder="1"/>
    <xf numFmtId="3" fontId="3" fillId="2" borderId="41" xfId="0" applyNumberFormat="1" applyFont="1" applyFill="1" applyBorder="1"/>
    <xf numFmtId="1" fontId="3" fillId="2" borderId="42" xfId="0" applyNumberFormat="1" applyFont="1" applyFill="1" applyBorder="1"/>
    <xf numFmtId="3" fontId="3" fillId="2" borderId="42" xfId="0" applyNumberFormat="1" applyFont="1" applyFill="1" applyBorder="1"/>
    <xf numFmtId="3" fontId="4" fillId="0" borderId="17" xfId="0" applyNumberFormat="1" applyFont="1" applyFill="1" applyBorder="1"/>
    <xf numFmtId="3" fontId="4" fillId="0" borderId="51" xfId="0" applyNumberFormat="1" applyFont="1" applyFill="1" applyBorder="1"/>
    <xf numFmtId="1" fontId="11" fillId="0" borderId="4" xfId="0" applyNumberFormat="1" applyFont="1" applyFill="1" applyBorder="1"/>
    <xf numFmtId="3" fontId="11" fillId="0" borderId="52" xfId="0" applyNumberFormat="1" applyFont="1" applyFill="1" applyBorder="1"/>
    <xf numFmtId="0" fontId="11" fillId="2" borderId="50" xfId="0" applyFont="1" applyFill="1" applyBorder="1"/>
    <xf numFmtId="0" fontId="11" fillId="2" borderId="42" xfId="0" applyFont="1" applyFill="1" applyBorder="1"/>
    <xf numFmtId="3" fontId="11" fillId="2" borderId="50" xfId="0" applyNumberFormat="1" applyFont="1" applyFill="1" applyBorder="1"/>
    <xf numFmtId="0" fontId="5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68" fontId="5" fillId="0" borderId="1" xfId="4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B5F6-1647-41BE-BEB2-0E7C298E0D05}">
  <dimension ref="A1:I59"/>
  <sheetViews>
    <sheetView workbookViewId="0">
      <selection activeCell="I27" sqref="I27"/>
    </sheetView>
  </sheetViews>
  <sheetFormatPr defaultColWidth="9.140625" defaultRowHeight="15.75" x14ac:dyDescent="0.25"/>
  <cols>
    <col min="1" max="1" width="5.42578125" style="94" customWidth="1"/>
    <col min="2" max="2" width="35" style="94" customWidth="1"/>
    <col min="3" max="3" width="8.28515625" style="94" customWidth="1"/>
    <col min="4" max="4" width="11.28515625" style="94" customWidth="1"/>
    <col min="5" max="5" width="16.28515625" style="94" customWidth="1"/>
    <col min="6" max="6" width="18.7109375" style="94" customWidth="1"/>
    <col min="7" max="7" width="17.42578125" style="94" customWidth="1"/>
    <col min="8" max="8" width="16.28515625" style="94" customWidth="1"/>
    <col min="9" max="16384" width="9.140625" style="94"/>
  </cols>
  <sheetData>
    <row r="1" spans="1:8" ht="27" customHeight="1" x14ac:dyDescent="0.25">
      <c r="A1" s="114" t="s">
        <v>197</v>
      </c>
      <c r="C1" s="120" t="s">
        <v>220</v>
      </c>
      <c r="D1" s="119" t="s">
        <v>219</v>
      </c>
      <c r="E1" s="94" t="s">
        <v>221</v>
      </c>
    </row>
    <row r="2" spans="1:8" x14ac:dyDescent="0.25">
      <c r="B2" s="114" t="s">
        <v>173</v>
      </c>
      <c r="C2" s="114"/>
      <c r="D2" s="114"/>
      <c r="E2" s="111"/>
      <c r="F2" s="111"/>
      <c r="G2" s="111"/>
      <c r="H2" s="111"/>
    </row>
    <row r="3" spans="1:8" x14ac:dyDescent="0.25">
      <c r="B3" s="94" t="s">
        <v>184</v>
      </c>
      <c r="C3" s="94" t="s">
        <v>204</v>
      </c>
      <c r="E3" s="111">
        <v>29922.18</v>
      </c>
      <c r="F3" s="111"/>
      <c r="G3" s="111"/>
      <c r="H3" s="111"/>
    </row>
    <row r="4" spans="1:8" x14ac:dyDescent="0.25">
      <c r="B4" s="94" t="s">
        <v>186</v>
      </c>
      <c r="C4" s="94" t="s">
        <v>204</v>
      </c>
      <c r="E4" s="111">
        <v>8033.49</v>
      </c>
      <c r="F4" s="111"/>
      <c r="G4" s="111"/>
      <c r="H4" s="111"/>
    </row>
    <row r="5" spans="1:8" x14ac:dyDescent="0.25">
      <c r="B5" s="94" t="s">
        <v>194</v>
      </c>
      <c r="C5" s="114" t="s">
        <v>205</v>
      </c>
      <c r="D5" s="114" t="s">
        <v>9</v>
      </c>
      <c r="E5" s="111">
        <v>10012.61</v>
      </c>
      <c r="F5" s="111"/>
      <c r="G5" s="111"/>
      <c r="H5" s="111"/>
    </row>
    <row r="6" spans="1:8" x14ac:dyDescent="0.25">
      <c r="B6" s="94" t="s">
        <v>188</v>
      </c>
      <c r="C6" s="94" t="s">
        <v>204</v>
      </c>
      <c r="E6" s="111">
        <v>1086.57</v>
      </c>
      <c r="F6" s="111"/>
      <c r="G6" s="111"/>
      <c r="H6" s="111"/>
    </row>
    <row r="7" spans="1:8" x14ac:dyDescent="0.25">
      <c r="B7" s="94" t="s">
        <v>189</v>
      </c>
      <c r="C7" s="94" t="s">
        <v>204</v>
      </c>
      <c r="E7" s="111">
        <v>1754.55</v>
      </c>
      <c r="F7" s="111"/>
      <c r="G7" s="111"/>
      <c r="H7" s="111"/>
    </row>
    <row r="8" spans="1:8" x14ac:dyDescent="0.25">
      <c r="B8" s="94" t="s">
        <v>190</v>
      </c>
      <c r="C8" s="94" t="s">
        <v>204</v>
      </c>
      <c r="E8" s="111">
        <v>2984.26</v>
      </c>
      <c r="F8" s="111"/>
      <c r="G8" s="111"/>
      <c r="H8" s="111"/>
    </row>
    <row r="9" spans="1:8" x14ac:dyDescent="0.25">
      <c r="B9" s="94" t="s">
        <v>193</v>
      </c>
      <c r="C9" s="114" t="s">
        <v>205</v>
      </c>
      <c r="D9" s="114" t="s">
        <v>9</v>
      </c>
      <c r="E9" s="111">
        <v>8654.15</v>
      </c>
      <c r="F9" s="111"/>
      <c r="G9" s="111"/>
      <c r="H9" s="111"/>
    </row>
    <row r="10" spans="1:8" x14ac:dyDescent="0.25">
      <c r="B10" s="94" t="s">
        <v>195</v>
      </c>
      <c r="C10" s="114" t="s">
        <v>205</v>
      </c>
      <c r="D10" s="114" t="s">
        <v>10</v>
      </c>
      <c r="E10" s="111">
        <v>3876.71</v>
      </c>
      <c r="F10" s="111"/>
      <c r="G10" s="111"/>
      <c r="H10" s="111"/>
    </row>
    <row r="11" spans="1:8" x14ac:dyDescent="0.25">
      <c r="B11" s="94" t="s">
        <v>191</v>
      </c>
      <c r="C11" s="94" t="s">
        <v>204</v>
      </c>
      <c r="E11" s="111">
        <v>181.56</v>
      </c>
      <c r="F11" s="111"/>
      <c r="G11" s="111"/>
      <c r="H11" s="111"/>
    </row>
    <row r="12" spans="1:8" ht="16.5" thickBot="1" x14ac:dyDescent="0.3">
      <c r="B12" s="94" t="s">
        <v>192</v>
      </c>
      <c r="C12" s="94" t="s">
        <v>204</v>
      </c>
      <c r="E12" s="111">
        <v>336.9</v>
      </c>
      <c r="F12" s="112">
        <f>SUM(E3:E12)</f>
        <v>66842.98</v>
      </c>
      <c r="G12" s="111"/>
      <c r="H12" s="111"/>
    </row>
    <row r="13" spans="1:8" x14ac:dyDescent="0.25">
      <c r="E13" s="111"/>
      <c r="F13" s="111"/>
      <c r="G13" s="111"/>
      <c r="H13" s="111"/>
    </row>
    <row r="14" spans="1:8" x14ac:dyDescent="0.25">
      <c r="B14" s="114" t="s">
        <v>176</v>
      </c>
      <c r="C14" s="114"/>
      <c r="D14" s="114"/>
      <c r="E14" s="111"/>
      <c r="F14" s="111"/>
      <c r="G14" s="111"/>
      <c r="H14" s="111"/>
    </row>
    <row r="15" spans="1:8" x14ac:dyDescent="0.25">
      <c r="B15" s="94" t="s">
        <v>177</v>
      </c>
      <c r="C15" s="114" t="s">
        <v>205</v>
      </c>
      <c r="D15" s="114" t="s">
        <v>11</v>
      </c>
      <c r="E15" s="15">
        <v>77100.160000000003</v>
      </c>
      <c r="F15" s="111"/>
      <c r="G15" s="111"/>
      <c r="H15" s="111"/>
    </row>
    <row r="16" spans="1:8" x14ac:dyDescent="0.25">
      <c r="B16" s="94" t="s">
        <v>178</v>
      </c>
      <c r="C16" s="94" t="s">
        <v>204</v>
      </c>
      <c r="E16" s="111">
        <v>5015.45</v>
      </c>
      <c r="F16" s="111"/>
      <c r="G16" s="111"/>
      <c r="H16" s="111"/>
    </row>
    <row r="17" spans="1:8" x14ac:dyDescent="0.25">
      <c r="B17" s="94" t="s">
        <v>182</v>
      </c>
      <c r="C17" s="94" t="s">
        <v>204</v>
      </c>
      <c r="E17" s="111">
        <v>13654.48</v>
      </c>
      <c r="F17" s="111"/>
      <c r="G17" s="111"/>
      <c r="H17" s="111"/>
    </row>
    <row r="18" spans="1:8" ht="16.5" thickBot="1" x14ac:dyDescent="0.3">
      <c r="B18" s="94" t="s">
        <v>179</v>
      </c>
      <c r="C18" s="114" t="s">
        <v>205</v>
      </c>
      <c r="D18" s="114" t="s">
        <v>11</v>
      </c>
      <c r="E18" s="111">
        <v>25047.53</v>
      </c>
      <c r="F18" s="112">
        <f>SUM(E15:E18)</f>
        <v>120817.62</v>
      </c>
      <c r="G18" s="111"/>
      <c r="H18" s="111"/>
    </row>
    <row r="19" spans="1:8" x14ac:dyDescent="0.25">
      <c r="E19" s="111"/>
      <c r="F19" s="113"/>
      <c r="G19" s="111"/>
      <c r="H19" s="111"/>
    </row>
    <row r="20" spans="1:8" x14ac:dyDescent="0.25">
      <c r="B20" s="114" t="s">
        <v>180</v>
      </c>
      <c r="C20" s="114"/>
      <c r="D20" s="114"/>
      <c r="E20" s="111"/>
      <c r="F20" s="111"/>
      <c r="G20" s="111"/>
      <c r="H20" s="111"/>
    </row>
    <row r="21" spans="1:8" x14ac:dyDescent="0.25">
      <c r="B21" s="94" t="s">
        <v>181</v>
      </c>
      <c r="C21" s="94" t="s">
        <v>204</v>
      </c>
      <c r="E21" s="111">
        <v>1450.6</v>
      </c>
      <c r="F21" s="111"/>
      <c r="G21" s="111"/>
      <c r="H21" s="111"/>
    </row>
    <row r="22" spans="1:8" ht="16.5" thickBot="1" x14ac:dyDescent="0.3">
      <c r="B22" s="94" t="s">
        <v>183</v>
      </c>
      <c r="C22" s="94" t="s">
        <v>204</v>
      </c>
      <c r="E22" s="111">
        <v>5410.97</v>
      </c>
      <c r="F22" s="112">
        <f>SUM(E21:E22)</f>
        <v>6861.57</v>
      </c>
      <c r="G22" s="111"/>
      <c r="H22" s="111"/>
    </row>
    <row r="23" spans="1:8" x14ac:dyDescent="0.25">
      <c r="E23" s="111"/>
      <c r="F23" s="113"/>
      <c r="G23" s="111"/>
      <c r="H23" s="111"/>
    </row>
    <row r="24" spans="1:8" ht="16.5" thickBot="1" x14ac:dyDescent="0.3">
      <c r="B24" s="114" t="s">
        <v>199</v>
      </c>
      <c r="C24" s="114"/>
      <c r="D24" s="114"/>
      <c r="E24" s="111"/>
      <c r="F24" s="113"/>
      <c r="G24" s="116">
        <f>SUM(F3:F22)</f>
        <v>194522.16999999998</v>
      </c>
      <c r="H24" s="111"/>
    </row>
    <row r="25" spans="1:8" x14ac:dyDescent="0.25">
      <c r="E25" s="111"/>
      <c r="F25" s="113"/>
      <c r="G25" s="111"/>
      <c r="H25" s="111"/>
    </row>
    <row r="26" spans="1:8" x14ac:dyDescent="0.25">
      <c r="A26" s="114" t="s">
        <v>198</v>
      </c>
      <c r="E26" s="111"/>
      <c r="F26" s="113"/>
      <c r="G26" s="111"/>
      <c r="H26" s="111"/>
    </row>
    <row r="27" spans="1:8" x14ac:dyDescent="0.25">
      <c r="B27" s="114" t="s">
        <v>173</v>
      </c>
      <c r="C27" s="114"/>
      <c r="D27" s="114"/>
      <c r="E27" s="111">
        <v>80822.929999999993</v>
      </c>
      <c r="F27" s="111"/>
      <c r="G27" s="111"/>
      <c r="H27" s="111"/>
    </row>
    <row r="28" spans="1:8" x14ac:dyDescent="0.25">
      <c r="B28" s="94" t="s">
        <v>185</v>
      </c>
      <c r="C28" s="94" t="s">
        <v>204</v>
      </c>
      <c r="E28" s="111">
        <v>7023.27</v>
      </c>
      <c r="F28" s="111"/>
      <c r="G28" s="111"/>
      <c r="H28" s="111"/>
    </row>
    <row r="29" spans="1:8" x14ac:dyDescent="0.25">
      <c r="B29" s="94" t="s">
        <v>208</v>
      </c>
      <c r="C29" s="94" t="s">
        <v>205</v>
      </c>
      <c r="D29" s="94" t="s">
        <v>17</v>
      </c>
      <c r="E29" s="15" t="s">
        <v>25</v>
      </c>
      <c r="F29" s="111"/>
      <c r="G29" s="111"/>
      <c r="H29" s="111"/>
    </row>
    <row r="30" spans="1:8" ht="16.5" thickBot="1" x14ac:dyDescent="0.3">
      <c r="B30" s="94" t="s">
        <v>187</v>
      </c>
      <c r="C30" s="94" t="s">
        <v>205</v>
      </c>
      <c r="D30" s="94" t="s">
        <v>17</v>
      </c>
      <c r="E30" s="111">
        <v>181820.39</v>
      </c>
      <c r="F30" s="121">
        <f>SUM(E27:E30)</f>
        <v>269666.59000000003</v>
      </c>
      <c r="H30" s="111"/>
    </row>
    <row r="31" spans="1:8" x14ac:dyDescent="0.25">
      <c r="E31" s="111"/>
      <c r="F31" s="111"/>
      <c r="G31" s="111"/>
      <c r="H31" s="111"/>
    </row>
    <row r="32" spans="1:8" x14ac:dyDescent="0.25">
      <c r="B32" s="114" t="s">
        <v>174</v>
      </c>
      <c r="C32" s="114"/>
      <c r="D32" s="114"/>
      <c r="E32" s="111"/>
      <c r="F32" s="111"/>
      <c r="G32" s="111"/>
      <c r="H32" s="111"/>
    </row>
    <row r="33" spans="1:8" ht="16.5" thickBot="1" x14ac:dyDescent="0.3">
      <c r="B33" s="94" t="s">
        <v>175</v>
      </c>
      <c r="C33" s="94" t="s">
        <v>204</v>
      </c>
      <c r="E33" s="111">
        <v>17711.080000000002</v>
      </c>
      <c r="F33" s="112">
        <v>17711.080000000002</v>
      </c>
      <c r="H33" s="111"/>
    </row>
    <row r="34" spans="1:8" x14ac:dyDescent="0.25">
      <c r="E34" s="111"/>
      <c r="F34" s="113"/>
      <c r="H34" s="111"/>
    </row>
    <row r="35" spans="1:8" ht="16.5" thickBot="1" x14ac:dyDescent="0.3">
      <c r="B35" s="114" t="s">
        <v>200</v>
      </c>
      <c r="C35" s="114"/>
      <c r="D35" s="114"/>
      <c r="E35" s="111"/>
      <c r="F35" s="113"/>
      <c r="G35" s="116">
        <f>SUM(F27:F33)</f>
        <v>287377.67000000004</v>
      </c>
      <c r="H35" s="111"/>
    </row>
    <row r="36" spans="1:8" x14ac:dyDescent="0.25">
      <c r="E36" s="111"/>
      <c r="F36" s="111"/>
      <c r="H36" s="111"/>
    </row>
    <row r="37" spans="1:8" ht="16.5" thickBot="1" x14ac:dyDescent="0.3">
      <c r="B37" s="114" t="s">
        <v>201</v>
      </c>
      <c r="C37" s="114"/>
      <c r="D37" s="114"/>
      <c r="E37" s="111"/>
      <c r="F37" s="115"/>
      <c r="G37" s="118">
        <f>SUM(G3:G35)</f>
        <v>481899.84</v>
      </c>
      <c r="H37" s="111"/>
    </row>
    <row r="38" spans="1:8" ht="16.5" thickTop="1" x14ac:dyDescent="0.25">
      <c r="B38" s="114"/>
      <c r="C38" s="114"/>
      <c r="D38" s="114"/>
      <c r="E38" s="111"/>
      <c r="F38" s="115"/>
      <c r="G38" s="117"/>
      <c r="H38" s="111"/>
    </row>
    <row r="39" spans="1:8" x14ac:dyDescent="0.25">
      <c r="E39" s="111"/>
      <c r="F39" s="111"/>
      <c r="G39" s="111"/>
      <c r="H39" s="111"/>
    </row>
    <row r="40" spans="1:8" x14ac:dyDescent="0.25">
      <c r="A40" s="114" t="s">
        <v>198</v>
      </c>
      <c r="E40" s="111"/>
      <c r="F40" s="111"/>
      <c r="G40" s="111"/>
      <c r="H40" s="111"/>
    </row>
    <row r="41" spans="1:8" x14ac:dyDescent="0.25">
      <c r="B41" s="114" t="s">
        <v>196</v>
      </c>
      <c r="C41" s="114"/>
      <c r="D41" s="114"/>
      <c r="E41" s="111"/>
      <c r="F41" s="111"/>
      <c r="G41" s="111"/>
      <c r="H41" s="111"/>
    </row>
    <row r="42" spans="1:8" x14ac:dyDescent="0.25">
      <c r="B42" s="94" t="s">
        <v>155</v>
      </c>
      <c r="C42" s="94" t="s">
        <v>205</v>
      </c>
      <c r="D42" s="94" t="s">
        <v>10</v>
      </c>
      <c r="E42" s="111"/>
      <c r="F42" s="113"/>
      <c r="H42" s="111"/>
    </row>
    <row r="43" spans="1:8" x14ac:dyDescent="0.25">
      <c r="B43" s="94" t="s">
        <v>206</v>
      </c>
      <c r="C43" s="94" t="s">
        <v>205</v>
      </c>
      <c r="D43" s="94" t="s">
        <v>11</v>
      </c>
      <c r="E43" s="111"/>
      <c r="F43" s="113"/>
      <c r="H43" s="111"/>
    </row>
    <row r="44" spans="1:8" x14ac:dyDescent="0.25">
      <c r="B44" s="94" t="s">
        <v>207</v>
      </c>
      <c r="C44" s="94" t="s">
        <v>205</v>
      </c>
      <c r="D44" s="94" t="s">
        <v>12</v>
      </c>
      <c r="E44" s="111"/>
      <c r="F44" s="113"/>
      <c r="H44" s="111"/>
    </row>
    <row r="45" spans="1:8" x14ac:dyDescent="0.25">
      <c r="B45" s="94" t="s">
        <v>208</v>
      </c>
      <c r="C45" s="94" t="s">
        <v>205</v>
      </c>
      <c r="D45" s="94" t="s">
        <v>17</v>
      </c>
      <c r="E45" s="111"/>
      <c r="F45" s="113"/>
      <c r="G45" s="111"/>
      <c r="H45" s="111"/>
    </row>
    <row r="46" spans="1:8" x14ac:dyDescent="0.25">
      <c r="B46" s="94" t="s">
        <v>209</v>
      </c>
      <c r="C46" s="94" t="s">
        <v>205</v>
      </c>
      <c r="D46" s="94" t="s">
        <v>17</v>
      </c>
      <c r="E46" s="111"/>
      <c r="F46" s="113"/>
      <c r="G46" s="111"/>
      <c r="H46" s="111"/>
    </row>
    <row r="47" spans="1:8" x14ac:dyDescent="0.25">
      <c r="B47" s="94" t="s">
        <v>210</v>
      </c>
      <c r="C47" s="94" t="s">
        <v>205</v>
      </c>
      <c r="D47" s="94" t="s">
        <v>213</v>
      </c>
      <c r="E47" s="111"/>
      <c r="F47" s="113"/>
      <c r="G47" s="111"/>
      <c r="H47" s="111"/>
    </row>
    <row r="48" spans="1:8" x14ac:dyDescent="0.25">
      <c r="B48" s="94" t="s">
        <v>217</v>
      </c>
      <c r="C48" s="94" t="s">
        <v>205</v>
      </c>
      <c r="D48" s="94" t="s">
        <v>214</v>
      </c>
      <c r="E48" s="111"/>
      <c r="F48" s="113"/>
      <c r="G48" s="111"/>
      <c r="H48" s="111"/>
    </row>
    <row r="49" spans="2:9" x14ac:dyDescent="0.25">
      <c r="B49" s="94" t="s">
        <v>218</v>
      </c>
      <c r="C49" s="94" t="s">
        <v>205</v>
      </c>
      <c r="D49" s="94" t="s">
        <v>215</v>
      </c>
      <c r="E49" s="111"/>
      <c r="F49" s="113"/>
      <c r="G49" s="111"/>
      <c r="H49" s="111"/>
    </row>
    <row r="50" spans="2:9" x14ac:dyDescent="0.25">
      <c r="B50" s="94" t="s">
        <v>211</v>
      </c>
      <c r="C50" s="94" t="s">
        <v>205</v>
      </c>
      <c r="D50" s="94" t="s">
        <v>216</v>
      </c>
      <c r="E50" s="111"/>
      <c r="F50" s="113"/>
      <c r="G50" s="111"/>
      <c r="H50" s="111"/>
    </row>
    <row r="51" spans="2:9" ht="16.5" thickBot="1" x14ac:dyDescent="0.3">
      <c r="B51" s="94" t="s">
        <v>212</v>
      </c>
      <c r="E51" s="111">
        <v>243545.88</v>
      </c>
      <c r="F51" s="112">
        <v>243545.88</v>
      </c>
      <c r="H51" s="111"/>
    </row>
    <row r="52" spans="2:9" x14ac:dyDescent="0.25">
      <c r="E52" s="111"/>
      <c r="F52" s="113"/>
      <c r="G52" s="111"/>
      <c r="H52" s="111"/>
    </row>
    <row r="53" spans="2:9" ht="16.5" thickBot="1" x14ac:dyDescent="0.3">
      <c r="B53" s="114" t="s">
        <v>203</v>
      </c>
      <c r="C53" s="114"/>
      <c r="D53" s="114"/>
      <c r="E53" s="111"/>
      <c r="F53" s="117"/>
      <c r="G53" s="118">
        <f>F51</f>
        <v>243545.88</v>
      </c>
      <c r="H53" s="111"/>
    </row>
    <row r="54" spans="2:9" ht="16.5" thickTop="1" x14ac:dyDescent="0.25">
      <c r="B54" s="114"/>
      <c r="C54" s="114"/>
      <c r="D54" s="114"/>
      <c r="E54" s="111"/>
      <c r="F54" s="117"/>
      <c r="G54" s="117"/>
      <c r="H54" s="111"/>
    </row>
    <row r="55" spans="2:9" x14ac:dyDescent="0.25">
      <c r="B55" s="114"/>
      <c r="C55" s="114"/>
      <c r="D55" s="114"/>
      <c r="E55" s="111"/>
      <c r="F55" s="117"/>
      <c r="G55" s="117"/>
      <c r="H55" s="111"/>
    </row>
    <row r="56" spans="2:9" x14ac:dyDescent="0.25">
      <c r="B56" s="114"/>
      <c r="C56" s="114"/>
      <c r="D56" s="114"/>
      <c r="E56" s="111"/>
      <c r="F56" s="117"/>
      <c r="G56" s="117"/>
      <c r="H56" s="111"/>
    </row>
    <row r="57" spans="2:9" x14ac:dyDescent="0.25">
      <c r="E57" s="111"/>
      <c r="F57" s="111"/>
      <c r="G57" s="111"/>
      <c r="H57" s="111"/>
      <c r="I57" s="111"/>
    </row>
    <row r="58" spans="2:9" ht="16.5" thickBot="1" x14ac:dyDescent="0.3">
      <c r="B58" s="114" t="s">
        <v>202</v>
      </c>
      <c r="C58" s="114"/>
      <c r="D58" s="114"/>
      <c r="E58" s="111"/>
      <c r="F58" s="111"/>
      <c r="G58" s="118">
        <f>SUM(G37+G53)</f>
        <v>725445.72</v>
      </c>
      <c r="H58" s="111"/>
      <c r="I58" s="111"/>
    </row>
    <row r="59" spans="2:9" ht="16.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4E5-40B2-4F54-B43B-E18A136978A1}">
  <dimension ref="A1:Y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15" x14ac:dyDescent="0.2"/>
  <cols>
    <col min="1" max="1" width="38.5703125" style="45" customWidth="1"/>
    <col min="2" max="2" width="14" style="142" customWidth="1"/>
    <col min="3" max="3" width="12.7109375" style="45" customWidth="1"/>
    <col min="4" max="4" width="13" style="45" customWidth="1"/>
    <col min="5" max="5" width="29.28515625" style="45" customWidth="1"/>
    <col min="6" max="6" width="12.7109375" style="45" customWidth="1"/>
    <col min="7" max="7" width="27.85546875" style="45" customWidth="1"/>
    <col min="8" max="8" width="24.7109375" style="45" customWidth="1"/>
    <col min="9" max="9" width="12.28515625" style="45" customWidth="1"/>
    <col min="10" max="10" width="17.7109375" style="45" customWidth="1"/>
    <col min="11" max="11" width="12.7109375" style="45" customWidth="1"/>
    <col min="12" max="12" width="14.140625" style="45" customWidth="1"/>
    <col min="13" max="15" width="10.28515625" style="45" bestFit="1" customWidth="1"/>
    <col min="16" max="17" width="10.140625" style="45" bestFit="1" customWidth="1"/>
    <col min="18" max="23" width="10.28515625" style="45" bestFit="1" customWidth="1"/>
    <col min="24" max="24" width="14.140625" style="45" customWidth="1"/>
    <col min="25" max="246" width="9.140625" style="45"/>
    <col min="247" max="247" width="23.140625" style="45" customWidth="1"/>
    <col min="248" max="249" width="9.140625" style="45"/>
    <col min="250" max="250" width="13" style="45" customWidth="1"/>
    <col min="251" max="251" width="29.28515625" style="45" customWidth="1"/>
    <col min="252" max="254" width="9.140625" style="45"/>
    <col min="255" max="255" width="14.7109375" style="45" customWidth="1"/>
    <col min="256" max="256" width="13.42578125" style="45" customWidth="1"/>
    <col min="257" max="257" width="12.7109375" style="45" customWidth="1"/>
    <col min="258" max="258" width="14.140625" style="45" customWidth="1"/>
    <col min="259" max="259" width="9.140625" style="45"/>
    <col min="260" max="261" width="10.140625" style="45" bestFit="1" customWidth="1"/>
    <col min="262" max="263" width="9.28515625" style="45" bestFit="1" customWidth="1"/>
    <col min="264" max="270" width="10.140625" style="45" bestFit="1" customWidth="1"/>
    <col min="271" max="271" width="9.28515625" style="45" bestFit="1" customWidth="1"/>
    <col min="272" max="273" width="10.140625" style="45" bestFit="1" customWidth="1"/>
    <col min="274" max="276" width="9.28515625" style="45" bestFit="1" customWidth="1"/>
    <col min="277" max="279" width="10.140625" style="45" bestFit="1" customWidth="1"/>
    <col min="280" max="280" width="14.140625" style="45" customWidth="1"/>
    <col min="281" max="502" width="9.140625" style="45"/>
    <col min="503" max="503" width="23.140625" style="45" customWidth="1"/>
    <col min="504" max="505" width="9.140625" style="45"/>
    <col min="506" max="506" width="13" style="45" customWidth="1"/>
    <col min="507" max="507" width="29.28515625" style="45" customWidth="1"/>
    <col min="508" max="510" width="9.140625" style="45"/>
    <col min="511" max="511" width="14.7109375" style="45" customWidth="1"/>
    <col min="512" max="512" width="13.42578125" style="45" customWidth="1"/>
    <col min="513" max="513" width="12.7109375" style="45" customWidth="1"/>
    <col min="514" max="514" width="14.140625" style="45" customWidth="1"/>
    <col min="515" max="515" width="9.140625" style="45"/>
    <col min="516" max="517" width="10.140625" style="45" bestFit="1" customWidth="1"/>
    <col min="518" max="519" width="9.28515625" style="45" bestFit="1" customWidth="1"/>
    <col min="520" max="526" width="10.140625" style="45" bestFit="1" customWidth="1"/>
    <col min="527" max="527" width="9.28515625" style="45" bestFit="1" customWidth="1"/>
    <col min="528" max="529" width="10.140625" style="45" bestFit="1" customWidth="1"/>
    <col min="530" max="532" width="9.28515625" style="45" bestFit="1" customWidth="1"/>
    <col min="533" max="535" width="10.140625" style="45" bestFit="1" customWidth="1"/>
    <col min="536" max="536" width="14.140625" style="45" customWidth="1"/>
    <col min="537" max="758" width="9.140625" style="45"/>
    <col min="759" max="759" width="23.140625" style="45" customWidth="1"/>
    <col min="760" max="761" width="9.140625" style="45"/>
    <col min="762" max="762" width="13" style="45" customWidth="1"/>
    <col min="763" max="763" width="29.28515625" style="45" customWidth="1"/>
    <col min="764" max="766" width="9.140625" style="45"/>
    <col min="767" max="767" width="14.7109375" style="45" customWidth="1"/>
    <col min="768" max="768" width="13.42578125" style="45" customWidth="1"/>
    <col min="769" max="769" width="12.7109375" style="45" customWidth="1"/>
    <col min="770" max="770" width="14.140625" style="45" customWidth="1"/>
    <col min="771" max="771" width="9.140625" style="45"/>
    <col min="772" max="773" width="10.140625" style="45" bestFit="1" customWidth="1"/>
    <col min="774" max="775" width="9.28515625" style="45" bestFit="1" customWidth="1"/>
    <col min="776" max="782" width="10.140625" style="45" bestFit="1" customWidth="1"/>
    <col min="783" max="783" width="9.28515625" style="45" bestFit="1" customWidth="1"/>
    <col min="784" max="785" width="10.140625" style="45" bestFit="1" customWidth="1"/>
    <col min="786" max="788" width="9.28515625" style="45" bestFit="1" customWidth="1"/>
    <col min="789" max="791" width="10.140625" style="45" bestFit="1" customWidth="1"/>
    <col min="792" max="792" width="14.140625" style="45" customWidth="1"/>
    <col min="793" max="1014" width="9.140625" style="45"/>
    <col min="1015" max="1015" width="23.140625" style="45" customWidth="1"/>
    <col min="1016" max="1017" width="9.140625" style="45"/>
    <col min="1018" max="1018" width="13" style="45" customWidth="1"/>
    <col min="1019" max="1019" width="29.28515625" style="45" customWidth="1"/>
    <col min="1020" max="1022" width="9.140625" style="45"/>
    <col min="1023" max="1023" width="14.7109375" style="45" customWidth="1"/>
    <col min="1024" max="1024" width="13.42578125" style="45" customWidth="1"/>
    <col min="1025" max="1025" width="12.7109375" style="45" customWidth="1"/>
    <col min="1026" max="1026" width="14.140625" style="45" customWidth="1"/>
    <col min="1027" max="1027" width="9.140625" style="45"/>
    <col min="1028" max="1029" width="10.140625" style="45" bestFit="1" customWidth="1"/>
    <col min="1030" max="1031" width="9.28515625" style="45" bestFit="1" customWidth="1"/>
    <col min="1032" max="1038" width="10.140625" style="45" bestFit="1" customWidth="1"/>
    <col min="1039" max="1039" width="9.28515625" style="45" bestFit="1" customWidth="1"/>
    <col min="1040" max="1041" width="10.140625" style="45" bestFit="1" customWidth="1"/>
    <col min="1042" max="1044" width="9.28515625" style="45" bestFit="1" customWidth="1"/>
    <col min="1045" max="1047" width="10.140625" style="45" bestFit="1" customWidth="1"/>
    <col min="1048" max="1048" width="14.140625" style="45" customWidth="1"/>
    <col min="1049" max="1270" width="9.140625" style="45"/>
    <col min="1271" max="1271" width="23.140625" style="45" customWidth="1"/>
    <col min="1272" max="1273" width="9.140625" style="45"/>
    <col min="1274" max="1274" width="13" style="45" customWidth="1"/>
    <col min="1275" max="1275" width="29.28515625" style="45" customWidth="1"/>
    <col min="1276" max="1278" width="9.140625" style="45"/>
    <col min="1279" max="1279" width="14.7109375" style="45" customWidth="1"/>
    <col min="1280" max="1280" width="13.42578125" style="45" customWidth="1"/>
    <col min="1281" max="1281" width="12.7109375" style="45" customWidth="1"/>
    <col min="1282" max="1282" width="14.140625" style="45" customWidth="1"/>
    <col min="1283" max="1283" width="9.140625" style="45"/>
    <col min="1284" max="1285" width="10.140625" style="45" bestFit="1" customWidth="1"/>
    <col min="1286" max="1287" width="9.28515625" style="45" bestFit="1" customWidth="1"/>
    <col min="1288" max="1294" width="10.140625" style="45" bestFit="1" customWidth="1"/>
    <col min="1295" max="1295" width="9.28515625" style="45" bestFit="1" customWidth="1"/>
    <col min="1296" max="1297" width="10.140625" style="45" bestFit="1" customWidth="1"/>
    <col min="1298" max="1300" width="9.28515625" style="45" bestFit="1" customWidth="1"/>
    <col min="1301" max="1303" width="10.140625" style="45" bestFit="1" customWidth="1"/>
    <col min="1304" max="1304" width="14.140625" style="45" customWidth="1"/>
    <col min="1305" max="1526" width="9.140625" style="45"/>
    <col min="1527" max="1527" width="23.140625" style="45" customWidth="1"/>
    <col min="1528" max="1529" width="9.140625" style="45"/>
    <col min="1530" max="1530" width="13" style="45" customWidth="1"/>
    <col min="1531" max="1531" width="29.28515625" style="45" customWidth="1"/>
    <col min="1532" max="1534" width="9.140625" style="45"/>
    <col min="1535" max="1535" width="14.7109375" style="45" customWidth="1"/>
    <col min="1536" max="1536" width="13.42578125" style="45" customWidth="1"/>
    <col min="1537" max="1537" width="12.7109375" style="45" customWidth="1"/>
    <col min="1538" max="1538" width="14.140625" style="45" customWidth="1"/>
    <col min="1539" max="1539" width="9.140625" style="45"/>
    <col min="1540" max="1541" width="10.140625" style="45" bestFit="1" customWidth="1"/>
    <col min="1542" max="1543" width="9.28515625" style="45" bestFit="1" customWidth="1"/>
    <col min="1544" max="1550" width="10.140625" style="45" bestFit="1" customWidth="1"/>
    <col min="1551" max="1551" width="9.28515625" style="45" bestFit="1" customWidth="1"/>
    <col min="1552" max="1553" width="10.140625" style="45" bestFit="1" customWidth="1"/>
    <col min="1554" max="1556" width="9.28515625" style="45" bestFit="1" customWidth="1"/>
    <col min="1557" max="1559" width="10.140625" style="45" bestFit="1" customWidth="1"/>
    <col min="1560" max="1560" width="14.140625" style="45" customWidth="1"/>
    <col min="1561" max="1782" width="9.140625" style="45"/>
    <col min="1783" max="1783" width="23.140625" style="45" customWidth="1"/>
    <col min="1784" max="1785" width="9.140625" style="45"/>
    <col min="1786" max="1786" width="13" style="45" customWidth="1"/>
    <col min="1787" max="1787" width="29.28515625" style="45" customWidth="1"/>
    <col min="1788" max="1790" width="9.140625" style="45"/>
    <col min="1791" max="1791" width="14.7109375" style="45" customWidth="1"/>
    <col min="1792" max="1792" width="13.42578125" style="45" customWidth="1"/>
    <col min="1793" max="1793" width="12.7109375" style="45" customWidth="1"/>
    <col min="1794" max="1794" width="14.140625" style="45" customWidth="1"/>
    <col min="1795" max="1795" width="9.140625" style="45"/>
    <col min="1796" max="1797" width="10.140625" style="45" bestFit="1" customWidth="1"/>
    <col min="1798" max="1799" width="9.28515625" style="45" bestFit="1" customWidth="1"/>
    <col min="1800" max="1806" width="10.140625" style="45" bestFit="1" customWidth="1"/>
    <col min="1807" max="1807" width="9.28515625" style="45" bestFit="1" customWidth="1"/>
    <col min="1808" max="1809" width="10.140625" style="45" bestFit="1" customWidth="1"/>
    <col min="1810" max="1812" width="9.28515625" style="45" bestFit="1" customWidth="1"/>
    <col min="1813" max="1815" width="10.140625" style="45" bestFit="1" customWidth="1"/>
    <col min="1816" max="1816" width="14.140625" style="45" customWidth="1"/>
    <col min="1817" max="2038" width="9.140625" style="45"/>
    <col min="2039" max="2039" width="23.140625" style="45" customWidth="1"/>
    <col min="2040" max="2041" width="9.140625" style="45"/>
    <col min="2042" max="2042" width="13" style="45" customWidth="1"/>
    <col min="2043" max="2043" width="29.28515625" style="45" customWidth="1"/>
    <col min="2044" max="2046" width="9.140625" style="45"/>
    <col min="2047" max="2047" width="14.7109375" style="45" customWidth="1"/>
    <col min="2048" max="2048" width="13.42578125" style="45" customWidth="1"/>
    <col min="2049" max="2049" width="12.7109375" style="45" customWidth="1"/>
    <col min="2050" max="2050" width="14.140625" style="45" customWidth="1"/>
    <col min="2051" max="2051" width="9.140625" style="45"/>
    <col min="2052" max="2053" width="10.140625" style="45" bestFit="1" customWidth="1"/>
    <col min="2054" max="2055" width="9.28515625" style="45" bestFit="1" customWidth="1"/>
    <col min="2056" max="2062" width="10.140625" style="45" bestFit="1" customWidth="1"/>
    <col min="2063" max="2063" width="9.28515625" style="45" bestFit="1" customWidth="1"/>
    <col min="2064" max="2065" width="10.140625" style="45" bestFit="1" customWidth="1"/>
    <col min="2066" max="2068" width="9.28515625" style="45" bestFit="1" customWidth="1"/>
    <col min="2069" max="2071" width="10.140625" style="45" bestFit="1" customWidth="1"/>
    <col min="2072" max="2072" width="14.140625" style="45" customWidth="1"/>
    <col min="2073" max="2294" width="9.140625" style="45"/>
    <col min="2295" max="2295" width="23.140625" style="45" customWidth="1"/>
    <col min="2296" max="2297" width="9.140625" style="45"/>
    <col min="2298" max="2298" width="13" style="45" customWidth="1"/>
    <col min="2299" max="2299" width="29.28515625" style="45" customWidth="1"/>
    <col min="2300" max="2302" width="9.140625" style="45"/>
    <col min="2303" max="2303" width="14.7109375" style="45" customWidth="1"/>
    <col min="2304" max="2304" width="13.42578125" style="45" customWidth="1"/>
    <col min="2305" max="2305" width="12.7109375" style="45" customWidth="1"/>
    <col min="2306" max="2306" width="14.140625" style="45" customWidth="1"/>
    <col min="2307" max="2307" width="9.140625" style="45"/>
    <col min="2308" max="2309" width="10.140625" style="45" bestFit="1" customWidth="1"/>
    <col min="2310" max="2311" width="9.28515625" style="45" bestFit="1" customWidth="1"/>
    <col min="2312" max="2318" width="10.140625" style="45" bestFit="1" customWidth="1"/>
    <col min="2319" max="2319" width="9.28515625" style="45" bestFit="1" customWidth="1"/>
    <col min="2320" max="2321" width="10.140625" style="45" bestFit="1" customWidth="1"/>
    <col min="2322" max="2324" width="9.28515625" style="45" bestFit="1" customWidth="1"/>
    <col min="2325" max="2327" width="10.140625" style="45" bestFit="1" customWidth="1"/>
    <col min="2328" max="2328" width="14.140625" style="45" customWidth="1"/>
    <col min="2329" max="2550" width="9.140625" style="45"/>
    <col min="2551" max="2551" width="23.140625" style="45" customWidth="1"/>
    <col min="2552" max="2553" width="9.140625" style="45"/>
    <col min="2554" max="2554" width="13" style="45" customWidth="1"/>
    <col min="2555" max="2555" width="29.28515625" style="45" customWidth="1"/>
    <col min="2556" max="2558" width="9.140625" style="45"/>
    <col min="2559" max="2559" width="14.7109375" style="45" customWidth="1"/>
    <col min="2560" max="2560" width="13.42578125" style="45" customWidth="1"/>
    <col min="2561" max="2561" width="12.7109375" style="45" customWidth="1"/>
    <col min="2562" max="2562" width="14.140625" style="45" customWidth="1"/>
    <col min="2563" max="2563" width="9.140625" style="45"/>
    <col min="2564" max="2565" width="10.140625" style="45" bestFit="1" customWidth="1"/>
    <col min="2566" max="2567" width="9.28515625" style="45" bestFit="1" customWidth="1"/>
    <col min="2568" max="2574" width="10.140625" style="45" bestFit="1" customWidth="1"/>
    <col min="2575" max="2575" width="9.28515625" style="45" bestFit="1" customWidth="1"/>
    <col min="2576" max="2577" width="10.140625" style="45" bestFit="1" customWidth="1"/>
    <col min="2578" max="2580" width="9.28515625" style="45" bestFit="1" customWidth="1"/>
    <col min="2581" max="2583" width="10.140625" style="45" bestFit="1" customWidth="1"/>
    <col min="2584" max="2584" width="14.140625" style="45" customWidth="1"/>
    <col min="2585" max="2806" width="9.140625" style="45"/>
    <col min="2807" max="2807" width="23.140625" style="45" customWidth="1"/>
    <col min="2808" max="2809" width="9.140625" style="45"/>
    <col min="2810" max="2810" width="13" style="45" customWidth="1"/>
    <col min="2811" max="2811" width="29.28515625" style="45" customWidth="1"/>
    <col min="2812" max="2814" width="9.140625" style="45"/>
    <col min="2815" max="2815" width="14.7109375" style="45" customWidth="1"/>
    <col min="2816" max="2816" width="13.42578125" style="45" customWidth="1"/>
    <col min="2817" max="2817" width="12.7109375" style="45" customWidth="1"/>
    <col min="2818" max="2818" width="14.140625" style="45" customWidth="1"/>
    <col min="2819" max="2819" width="9.140625" style="45"/>
    <col min="2820" max="2821" width="10.140625" style="45" bestFit="1" customWidth="1"/>
    <col min="2822" max="2823" width="9.28515625" style="45" bestFit="1" customWidth="1"/>
    <col min="2824" max="2830" width="10.140625" style="45" bestFit="1" customWidth="1"/>
    <col min="2831" max="2831" width="9.28515625" style="45" bestFit="1" customWidth="1"/>
    <col min="2832" max="2833" width="10.140625" style="45" bestFit="1" customWidth="1"/>
    <col min="2834" max="2836" width="9.28515625" style="45" bestFit="1" customWidth="1"/>
    <col min="2837" max="2839" width="10.140625" style="45" bestFit="1" customWidth="1"/>
    <col min="2840" max="2840" width="14.140625" style="45" customWidth="1"/>
    <col min="2841" max="3062" width="9.140625" style="45"/>
    <col min="3063" max="3063" width="23.140625" style="45" customWidth="1"/>
    <col min="3064" max="3065" width="9.140625" style="45"/>
    <col min="3066" max="3066" width="13" style="45" customWidth="1"/>
    <col min="3067" max="3067" width="29.28515625" style="45" customWidth="1"/>
    <col min="3068" max="3070" width="9.140625" style="45"/>
    <col min="3071" max="3071" width="14.7109375" style="45" customWidth="1"/>
    <col min="3072" max="3072" width="13.42578125" style="45" customWidth="1"/>
    <col min="3073" max="3073" width="12.7109375" style="45" customWidth="1"/>
    <col min="3074" max="3074" width="14.140625" style="45" customWidth="1"/>
    <col min="3075" max="3075" width="9.140625" style="45"/>
    <col min="3076" max="3077" width="10.140625" style="45" bestFit="1" customWidth="1"/>
    <col min="3078" max="3079" width="9.28515625" style="45" bestFit="1" customWidth="1"/>
    <col min="3080" max="3086" width="10.140625" style="45" bestFit="1" customWidth="1"/>
    <col min="3087" max="3087" width="9.28515625" style="45" bestFit="1" customWidth="1"/>
    <col min="3088" max="3089" width="10.140625" style="45" bestFit="1" customWidth="1"/>
    <col min="3090" max="3092" width="9.28515625" style="45" bestFit="1" customWidth="1"/>
    <col min="3093" max="3095" width="10.140625" style="45" bestFit="1" customWidth="1"/>
    <col min="3096" max="3096" width="14.140625" style="45" customWidth="1"/>
    <col min="3097" max="3318" width="9.140625" style="45"/>
    <col min="3319" max="3319" width="23.140625" style="45" customWidth="1"/>
    <col min="3320" max="3321" width="9.140625" style="45"/>
    <col min="3322" max="3322" width="13" style="45" customWidth="1"/>
    <col min="3323" max="3323" width="29.28515625" style="45" customWidth="1"/>
    <col min="3324" max="3326" width="9.140625" style="45"/>
    <col min="3327" max="3327" width="14.7109375" style="45" customWidth="1"/>
    <col min="3328" max="3328" width="13.42578125" style="45" customWidth="1"/>
    <col min="3329" max="3329" width="12.7109375" style="45" customWidth="1"/>
    <col min="3330" max="3330" width="14.140625" style="45" customWidth="1"/>
    <col min="3331" max="3331" width="9.140625" style="45"/>
    <col min="3332" max="3333" width="10.140625" style="45" bestFit="1" customWidth="1"/>
    <col min="3334" max="3335" width="9.28515625" style="45" bestFit="1" customWidth="1"/>
    <col min="3336" max="3342" width="10.140625" style="45" bestFit="1" customWidth="1"/>
    <col min="3343" max="3343" width="9.28515625" style="45" bestFit="1" customWidth="1"/>
    <col min="3344" max="3345" width="10.140625" style="45" bestFit="1" customWidth="1"/>
    <col min="3346" max="3348" width="9.28515625" style="45" bestFit="1" customWidth="1"/>
    <col min="3349" max="3351" width="10.140625" style="45" bestFit="1" customWidth="1"/>
    <col min="3352" max="3352" width="14.140625" style="45" customWidth="1"/>
    <col min="3353" max="3574" width="9.140625" style="45"/>
    <col min="3575" max="3575" width="23.140625" style="45" customWidth="1"/>
    <col min="3576" max="3577" width="9.140625" style="45"/>
    <col min="3578" max="3578" width="13" style="45" customWidth="1"/>
    <col min="3579" max="3579" width="29.28515625" style="45" customWidth="1"/>
    <col min="3580" max="3582" width="9.140625" style="45"/>
    <col min="3583" max="3583" width="14.7109375" style="45" customWidth="1"/>
    <col min="3584" max="3584" width="13.42578125" style="45" customWidth="1"/>
    <col min="3585" max="3585" width="12.7109375" style="45" customWidth="1"/>
    <col min="3586" max="3586" width="14.140625" style="45" customWidth="1"/>
    <col min="3587" max="3587" width="9.140625" style="45"/>
    <col min="3588" max="3589" width="10.140625" style="45" bestFit="1" customWidth="1"/>
    <col min="3590" max="3591" width="9.28515625" style="45" bestFit="1" customWidth="1"/>
    <col min="3592" max="3598" width="10.140625" style="45" bestFit="1" customWidth="1"/>
    <col min="3599" max="3599" width="9.28515625" style="45" bestFit="1" customWidth="1"/>
    <col min="3600" max="3601" width="10.140625" style="45" bestFit="1" customWidth="1"/>
    <col min="3602" max="3604" width="9.28515625" style="45" bestFit="1" customWidth="1"/>
    <col min="3605" max="3607" width="10.140625" style="45" bestFit="1" customWidth="1"/>
    <col min="3608" max="3608" width="14.140625" style="45" customWidth="1"/>
    <col min="3609" max="3830" width="9.140625" style="45"/>
    <col min="3831" max="3831" width="23.140625" style="45" customWidth="1"/>
    <col min="3832" max="3833" width="9.140625" style="45"/>
    <col min="3834" max="3834" width="13" style="45" customWidth="1"/>
    <col min="3835" max="3835" width="29.28515625" style="45" customWidth="1"/>
    <col min="3836" max="3838" width="9.140625" style="45"/>
    <col min="3839" max="3839" width="14.7109375" style="45" customWidth="1"/>
    <col min="3840" max="3840" width="13.42578125" style="45" customWidth="1"/>
    <col min="3841" max="3841" width="12.7109375" style="45" customWidth="1"/>
    <col min="3842" max="3842" width="14.140625" style="45" customWidth="1"/>
    <col min="3843" max="3843" width="9.140625" style="45"/>
    <col min="3844" max="3845" width="10.140625" style="45" bestFit="1" customWidth="1"/>
    <col min="3846" max="3847" width="9.28515625" style="45" bestFit="1" customWidth="1"/>
    <col min="3848" max="3854" width="10.140625" style="45" bestFit="1" customWidth="1"/>
    <col min="3855" max="3855" width="9.28515625" style="45" bestFit="1" customWidth="1"/>
    <col min="3856" max="3857" width="10.140625" style="45" bestFit="1" customWidth="1"/>
    <col min="3858" max="3860" width="9.28515625" style="45" bestFit="1" customWidth="1"/>
    <col min="3861" max="3863" width="10.140625" style="45" bestFit="1" customWidth="1"/>
    <col min="3864" max="3864" width="14.140625" style="45" customWidth="1"/>
    <col min="3865" max="4086" width="9.140625" style="45"/>
    <col min="4087" max="4087" width="23.140625" style="45" customWidth="1"/>
    <col min="4088" max="4089" width="9.140625" style="45"/>
    <col min="4090" max="4090" width="13" style="45" customWidth="1"/>
    <col min="4091" max="4091" width="29.28515625" style="45" customWidth="1"/>
    <col min="4092" max="4094" width="9.140625" style="45"/>
    <col min="4095" max="4095" width="14.7109375" style="45" customWidth="1"/>
    <col min="4096" max="4096" width="13.42578125" style="45" customWidth="1"/>
    <col min="4097" max="4097" width="12.7109375" style="45" customWidth="1"/>
    <col min="4098" max="4098" width="14.140625" style="45" customWidth="1"/>
    <col min="4099" max="4099" width="9.140625" style="45"/>
    <col min="4100" max="4101" width="10.140625" style="45" bestFit="1" customWidth="1"/>
    <col min="4102" max="4103" width="9.28515625" style="45" bestFit="1" customWidth="1"/>
    <col min="4104" max="4110" width="10.140625" style="45" bestFit="1" customWidth="1"/>
    <col min="4111" max="4111" width="9.28515625" style="45" bestFit="1" customWidth="1"/>
    <col min="4112" max="4113" width="10.140625" style="45" bestFit="1" customWidth="1"/>
    <col min="4114" max="4116" width="9.28515625" style="45" bestFit="1" customWidth="1"/>
    <col min="4117" max="4119" width="10.140625" style="45" bestFit="1" customWidth="1"/>
    <col min="4120" max="4120" width="14.140625" style="45" customWidth="1"/>
    <col min="4121" max="4342" width="9.140625" style="45"/>
    <col min="4343" max="4343" width="23.140625" style="45" customWidth="1"/>
    <col min="4344" max="4345" width="9.140625" style="45"/>
    <col min="4346" max="4346" width="13" style="45" customWidth="1"/>
    <col min="4347" max="4347" width="29.28515625" style="45" customWidth="1"/>
    <col min="4348" max="4350" width="9.140625" style="45"/>
    <col min="4351" max="4351" width="14.7109375" style="45" customWidth="1"/>
    <col min="4352" max="4352" width="13.42578125" style="45" customWidth="1"/>
    <col min="4353" max="4353" width="12.7109375" style="45" customWidth="1"/>
    <col min="4354" max="4354" width="14.140625" style="45" customWidth="1"/>
    <col min="4355" max="4355" width="9.140625" style="45"/>
    <col min="4356" max="4357" width="10.140625" style="45" bestFit="1" customWidth="1"/>
    <col min="4358" max="4359" width="9.28515625" style="45" bestFit="1" customWidth="1"/>
    <col min="4360" max="4366" width="10.140625" style="45" bestFit="1" customWidth="1"/>
    <col min="4367" max="4367" width="9.28515625" style="45" bestFit="1" customWidth="1"/>
    <col min="4368" max="4369" width="10.140625" style="45" bestFit="1" customWidth="1"/>
    <col min="4370" max="4372" width="9.28515625" style="45" bestFit="1" customWidth="1"/>
    <col min="4373" max="4375" width="10.140625" style="45" bestFit="1" customWidth="1"/>
    <col min="4376" max="4376" width="14.140625" style="45" customWidth="1"/>
    <col min="4377" max="4598" width="9.140625" style="45"/>
    <col min="4599" max="4599" width="23.140625" style="45" customWidth="1"/>
    <col min="4600" max="4601" width="9.140625" style="45"/>
    <col min="4602" max="4602" width="13" style="45" customWidth="1"/>
    <col min="4603" max="4603" width="29.28515625" style="45" customWidth="1"/>
    <col min="4604" max="4606" width="9.140625" style="45"/>
    <col min="4607" max="4607" width="14.7109375" style="45" customWidth="1"/>
    <col min="4608" max="4608" width="13.42578125" style="45" customWidth="1"/>
    <col min="4609" max="4609" width="12.7109375" style="45" customWidth="1"/>
    <col min="4610" max="4610" width="14.140625" style="45" customWidth="1"/>
    <col min="4611" max="4611" width="9.140625" style="45"/>
    <col min="4612" max="4613" width="10.140625" style="45" bestFit="1" customWidth="1"/>
    <col min="4614" max="4615" width="9.28515625" style="45" bestFit="1" customWidth="1"/>
    <col min="4616" max="4622" width="10.140625" style="45" bestFit="1" customWidth="1"/>
    <col min="4623" max="4623" width="9.28515625" style="45" bestFit="1" customWidth="1"/>
    <col min="4624" max="4625" width="10.140625" style="45" bestFit="1" customWidth="1"/>
    <col min="4626" max="4628" width="9.28515625" style="45" bestFit="1" customWidth="1"/>
    <col min="4629" max="4631" width="10.140625" style="45" bestFit="1" customWidth="1"/>
    <col min="4632" max="4632" width="14.140625" style="45" customWidth="1"/>
    <col min="4633" max="4854" width="9.140625" style="45"/>
    <col min="4855" max="4855" width="23.140625" style="45" customWidth="1"/>
    <col min="4856" max="4857" width="9.140625" style="45"/>
    <col min="4858" max="4858" width="13" style="45" customWidth="1"/>
    <col min="4859" max="4859" width="29.28515625" style="45" customWidth="1"/>
    <col min="4860" max="4862" width="9.140625" style="45"/>
    <col min="4863" max="4863" width="14.7109375" style="45" customWidth="1"/>
    <col min="4864" max="4864" width="13.42578125" style="45" customWidth="1"/>
    <col min="4865" max="4865" width="12.7109375" style="45" customWidth="1"/>
    <col min="4866" max="4866" width="14.140625" style="45" customWidth="1"/>
    <col min="4867" max="4867" width="9.140625" style="45"/>
    <col min="4868" max="4869" width="10.140625" style="45" bestFit="1" customWidth="1"/>
    <col min="4870" max="4871" width="9.28515625" style="45" bestFit="1" customWidth="1"/>
    <col min="4872" max="4878" width="10.140625" style="45" bestFit="1" customWidth="1"/>
    <col min="4879" max="4879" width="9.28515625" style="45" bestFit="1" customWidth="1"/>
    <col min="4880" max="4881" width="10.140625" style="45" bestFit="1" customWidth="1"/>
    <col min="4882" max="4884" width="9.28515625" style="45" bestFit="1" customWidth="1"/>
    <col min="4885" max="4887" width="10.140625" style="45" bestFit="1" customWidth="1"/>
    <col min="4888" max="4888" width="14.140625" style="45" customWidth="1"/>
    <col min="4889" max="5110" width="9.140625" style="45"/>
    <col min="5111" max="5111" width="23.140625" style="45" customWidth="1"/>
    <col min="5112" max="5113" width="9.140625" style="45"/>
    <col min="5114" max="5114" width="13" style="45" customWidth="1"/>
    <col min="5115" max="5115" width="29.28515625" style="45" customWidth="1"/>
    <col min="5116" max="5118" width="9.140625" style="45"/>
    <col min="5119" max="5119" width="14.7109375" style="45" customWidth="1"/>
    <col min="5120" max="5120" width="13.42578125" style="45" customWidth="1"/>
    <col min="5121" max="5121" width="12.7109375" style="45" customWidth="1"/>
    <col min="5122" max="5122" width="14.140625" style="45" customWidth="1"/>
    <col min="5123" max="5123" width="9.140625" style="45"/>
    <col min="5124" max="5125" width="10.140625" style="45" bestFit="1" customWidth="1"/>
    <col min="5126" max="5127" width="9.28515625" style="45" bestFit="1" customWidth="1"/>
    <col min="5128" max="5134" width="10.140625" style="45" bestFit="1" customWidth="1"/>
    <col min="5135" max="5135" width="9.28515625" style="45" bestFit="1" customWidth="1"/>
    <col min="5136" max="5137" width="10.140625" style="45" bestFit="1" customWidth="1"/>
    <col min="5138" max="5140" width="9.28515625" style="45" bestFit="1" customWidth="1"/>
    <col min="5141" max="5143" width="10.140625" style="45" bestFit="1" customWidth="1"/>
    <col min="5144" max="5144" width="14.140625" style="45" customWidth="1"/>
    <col min="5145" max="5366" width="9.140625" style="45"/>
    <col min="5367" max="5367" width="23.140625" style="45" customWidth="1"/>
    <col min="5368" max="5369" width="9.140625" style="45"/>
    <col min="5370" max="5370" width="13" style="45" customWidth="1"/>
    <col min="5371" max="5371" width="29.28515625" style="45" customWidth="1"/>
    <col min="5372" max="5374" width="9.140625" style="45"/>
    <col min="5375" max="5375" width="14.7109375" style="45" customWidth="1"/>
    <col min="5376" max="5376" width="13.42578125" style="45" customWidth="1"/>
    <col min="5377" max="5377" width="12.7109375" style="45" customWidth="1"/>
    <col min="5378" max="5378" width="14.140625" style="45" customWidth="1"/>
    <col min="5379" max="5379" width="9.140625" style="45"/>
    <col min="5380" max="5381" width="10.140625" style="45" bestFit="1" customWidth="1"/>
    <col min="5382" max="5383" width="9.28515625" style="45" bestFit="1" customWidth="1"/>
    <col min="5384" max="5390" width="10.140625" style="45" bestFit="1" customWidth="1"/>
    <col min="5391" max="5391" width="9.28515625" style="45" bestFit="1" customWidth="1"/>
    <col min="5392" max="5393" width="10.140625" style="45" bestFit="1" customWidth="1"/>
    <col min="5394" max="5396" width="9.28515625" style="45" bestFit="1" customWidth="1"/>
    <col min="5397" max="5399" width="10.140625" style="45" bestFit="1" customWidth="1"/>
    <col min="5400" max="5400" width="14.140625" style="45" customWidth="1"/>
    <col min="5401" max="5622" width="9.140625" style="45"/>
    <col min="5623" max="5623" width="23.140625" style="45" customWidth="1"/>
    <col min="5624" max="5625" width="9.140625" style="45"/>
    <col min="5626" max="5626" width="13" style="45" customWidth="1"/>
    <col min="5627" max="5627" width="29.28515625" style="45" customWidth="1"/>
    <col min="5628" max="5630" width="9.140625" style="45"/>
    <col min="5631" max="5631" width="14.7109375" style="45" customWidth="1"/>
    <col min="5632" max="5632" width="13.42578125" style="45" customWidth="1"/>
    <col min="5633" max="5633" width="12.7109375" style="45" customWidth="1"/>
    <col min="5634" max="5634" width="14.140625" style="45" customWidth="1"/>
    <col min="5635" max="5635" width="9.140625" style="45"/>
    <col min="5636" max="5637" width="10.140625" style="45" bestFit="1" customWidth="1"/>
    <col min="5638" max="5639" width="9.28515625" style="45" bestFit="1" customWidth="1"/>
    <col min="5640" max="5646" width="10.140625" style="45" bestFit="1" customWidth="1"/>
    <col min="5647" max="5647" width="9.28515625" style="45" bestFit="1" customWidth="1"/>
    <col min="5648" max="5649" width="10.140625" style="45" bestFit="1" customWidth="1"/>
    <col min="5650" max="5652" width="9.28515625" style="45" bestFit="1" customWidth="1"/>
    <col min="5653" max="5655" width="10.140625" style="45" bestFit="1" customWidth="1"/>
    <col min="5656" max="5656" width="14.140625" style="45" customWidth="1"/>
    <col min="5657" max="5878" width="9.140625" style="45"/>
    <col min="5879" max="5879" width="23.140625" style="45" customWidth="1"/>
    <col min="5880" max="5881" width="9.140625" style="45"/>
    <col min="5882" max="5882" width="13" style="45" customWidth="1"/>
    <col min="5883" max="5883" width="29.28515625" style="45" customWidth="1"/>
    <col min="5884" max="5886" width="9.140625" style="45"/>
    <col min="5887" max="5887" width="14.7109375" style="45" customWidth="1"/>
    <col min="5888" max="5888" width="13.42578125" style="45" customWidth="1"/>
    <col min="5889" max="5889" width="12.7109375" style="45" customWidth="1"/>
    <col min="5890" max="5890" width="14.140625" style="45" customWidth="1"/>
    <col min="5891" max="5891" width="9.140625" style="45"/>
    <col min="5892" max="5893" width="10.140625" style="45" bestFit="1" customWidth="1"/>
    <col min="5894" max="5895" width="9.28515625" style="45" bestFit="1" customWidth="1"/>
    <col min="5896" max="5902" width="10.140625" style="45" bestFit="1" customWidth="1"/>
    <col min="5903" max="5903" width="9.28515625" style="45" bestFit="1" customWidth="1"/>
    <col min="5904" max="5905" width="10.140625" style="45" bestFit="1" customWidth="1"/>
    <col min="5906" max="5908" width="9.28515625" style="45" bestFit="1" customWidth="1"/>
    <col min="5909" max="5911" width="10.140625" style="45" bestFit="1" customWidth="1"/>
    <col min="5912" max="5912" width="14.140625" style="45" customWidth="1"/>
    <col min="5913" max="6134" width="9.140625" style="45"/>
    <col min="6135" max="6135" width="23.140625" style="45" customWidth="1"/>
    <col min="6136" max="6137" width="9.140625" style="45"/>
    <col min="6138" max="6138" width="13" style="45" customWidth="1"/>
    <col min="6139" max="6139" width="29.28515625" style="45" customWidth="1"/>
    <col min="6140" max="6142" width="9.140625" style="45"/>
    <col min="6143" max="6143" width="14.7109375" style="45" customWidth="1"/>
    <col min="6144" max="6144" width="13.42578125" style="45" customWidth="1"/>
    <col min="6145" max="6145" width="12.7109375" style="45" customWidth="1"/>
    <col min="6146" max="6146" width="14.140625" style="45" customWidth="1"/>
    <col min="6147" max="6147" width="9.140625" style="45"/>
    <col min="6148" max="6149" width="10.140625" style="45" bestFit="1" customWidth="1"/>
    <col min="6150" max="6151" width="9.28515625" style="45" bestFit="1" customWidth="1"/>
    <col min="6152" max="6158" width="10.140625" style="45" bestFit="1" customWidth="1"/>
    <col min="6159" max="6159" width="9.28515625" style="45" bestFit="1" customWidth="1"/>
    <col min="6160" max="6161" width="10.140625" style="45" bestFit="1" customWidth="1"/>
    <col min="6162" max="6164" width="9.28515625" style="45" bestFit="1" customWidth="1"/>
    <col min="6165" max="6167" width="10.140625" style="45" bestFit="1" customWidth="1"/>
    <col min="6168" max="6168" width="14.140625" style="45" customWidth="1"/>
    <col min="6169" max="6390" width="9.140625" style="45"/>
    <col min="6391" max="6391" width="23.140625" style="45" customWidth="1"/>
    <col min="6392" max="6393" width="9.140625" style="45"/>
    <col min="6394" max="6394" width="13" style="45" customWidth="1"/>
    <col min="6395" max="6395" width="29.28515625" style="45" customWidth="1"/>
    <col min="6396" max="6398" width="9.140625" style="45"/>
    <col min="6399" max="6399" width="14.7109375" style="45" customWidth="1"/>
    <col min="6400" max="6400" width="13.42578125" style="45" customWidth="1"/>
    <col min="6401" max="6401" width="12.7109375" style="45" customWidth="1"/>
    <col min="6402" max="6402" width="14.140625" style="45" customWidth="1"/>
    <col min="6403" max="6403" width="9.140625" style="45"/>
    <col min="6404" max="6405" width="10.140625" style="45" bestFit="1" customWidth="1"/>
    <col min="6406" max="6407" width="9.28515625" style="45" bestFit="1" customWidth="1"/>
    <col min="6408" max="6414" width="10.140625" style="45" bestFit="1" customWidth="1"/>
    <col min="6415" max="6415" width="9.28515625" style="45" bestFit="1" customWidth="1"/>
    <col min="6416" max="6417" width="10.140625" style="45" bestFit="1" customWidth="1"/>
    <col min="6418" max="6420" width="9.28515625" style="45" bestFit="1" customWidth="1"/>
    <col min="6421" max="6423" width="10.140625" style="45" bestFit="1" customWidth="1"/>
    <col min="6424" max="6424" width="14.140625" style="45" customWidth="1"/>
    <col min="6425" max="6646" width="9.140625" style="45"/>
    <col min="6647" max="6647" width="23.140625" style="45" customWidth="1"/>
    <col min="6648" max="6649" width="9.140625" style="45"/>
    <col min="6650" max="6650" width="13" style="45" customWidth="1"/>
    <col min="6651" max="6651" width="29.28515625" style="45" customWidth="1"/>
    <col min="6652" max="6654" width="9.140625" style="45"/>
    <col min="6655" max="6655" width="14.7109375" style="45" customWidth="1"/>
    <col min="6656" max="6656" width="13.42578125" style="45" customWidth="1"/>
    <col min="6657" max="6657" width="12.7109375" style="45" customWidth="1"/>
    <col min="6658" max="6658" width="14.140625" style="45" customWidth="1"/>
    <col min="6659" max="6659" width="9.140625" style="45"/>
    <col min="6660" max="6661" width="10.140625" style="45" bestFit="1" customWidth="1"/>
    <col min="6662" max="6663" width="9.28515625" style="45" bestFit="1" customWidth="1"/>
    <col min="6664" max="6670" width="10.140625" style="45" bestFit="1" customWidth="1"/>
    <col min="6671" max="6671" width="9.28515625" style="45" bestFit="1" customWidth="1"/>
    <col min="6672" max="6673" width="10.140625" style="45" bestFit="1" customWidth="1"/>
    <col min="6674" max="6676" width="9.28515625" style="45" bestFit="1" customWidth="1"/>
    <col min="6677" max="6679" width="10.140625" style="45" bestFit="1" customWidth="1"/>
    <col min="6680" max="6680" width="14.140625" style="45" customWidth="1"/>
    <col min="6681" max="6902" width="9.140625" style="45"/>
    <col min="6903" max="6903" width="23.140625" style="45" customWidth="1"/>
    <col min="6904" max="6905" width="9.140625" style="45"/>
    <col min="6906" max="6906" width="13" style="45" customWidth="1"/>
    <col min="6907" max="6907" width="29.28515625" style="45" customWidth="1"/>
    <col min="6908" max="6910" width="9.140625" style="45"/>
    <col min="6911" max="6911" width="14.7109375" style="45" customWidth="1"/>
    <col min="6912" max="6912" width="13.42578125" style="45" customWidth="1"/>
    <col min="6913" max="6913" width="12.7109375" style="45" customWidth="1"/>
    <col min="6914" max="6914" width="14.140625" style="45" customWidth="1"/>
    <col min="6915" max="6915" width="9.140625" style="45"/>
    <col min="6916" max="6917" width="10.140625" style="45" bestFit="1" customWidth="1"/>
    <col min="6918" max="6919" width="9.28515625" style="45" bestFit="1" customWidth="1"/>
    <col min="6920" max="6926" width="10.140625" style="45" bestFit="1" customWidth="1"/>
    <col min="6927" max="6927" width="9.28515625" style="45" bestFit="1" customWidth="1"/>
    <col min="6928" max="6929" width="10.140625" style="45" bestFit="1" customWidth="1"/>
    <col min="6930" max="6932" width="9.28515625" style="45" bestFit="1" customWidth="1"/>
    <col min="6933" max="6935" width="10.140625" style="45" bestFit="1" customWidth="1"/>
    <col min="6936" max="6936" width="14.140625" style="45" customWidth="1"/>
    <col min="6937" max="7158" width="9.140625" style="45"/>
    <col min="7159" max="7159" width="23.140625" style="45" customWidth="1"/>
    <col min="7160" max="7161" width="9.140625" style="45"/>
    <col min="7162" max="7162" width="13" style="45" customWidth="1"/>
    <col min="7163" max="7163" width="29.28515625" style="45" customWidth="1"/>
    <col min="7164" max="7166" width="9.140625" style="45"/>
    <col min="7167" max="7167" width="14.7109375" style="45" customWidth="1"/>
    <col min="7168" max="7168" width="13.42578125" style="45" customWidth="1"/>
    <col min="7169" max="7169" width="12.7109375" style="45" customWidth="1"/>
    <col min="7170" max="7170" width="14.140625" style="45" customWidth="1"/>
    <col min="7171" max="7171" width="9.140625" style="45"/>
    <col min="7172" max="7173" width="10.140625" style="45" bestFit="1" customWidth="1"/>
    <col min="7174" max="7175" width="9.28515625" style="45" bestFit="1" customWidth="1"/>
    <col min="7176" max="7182" width="10.140625" style="45" bestFit="1" customWidth="1"/>
    <col min="7183" max="7183" width="9.28515625" style="45" bestFit="1" customWidth="1"/>
    <col min="7184" max="7185" width="10.140625" style="45" bestFit="1" customWidth="1"/>
    <col min="7186" max="7188" width="9.28515625" style="45" bestFit="1" customWidth="1"/>
    <col min="7189" max="7191" width="10.140625" style="45" bestFit="1" customWidth="1"/>
    <col min="7192" max="7192" width="14.140625" style="45" customWidth="1"/>
    <col min="7193" max="7414" width="9.140625" style="45"/>
    <col min="7415" max="7415" width="23.140625" style="45" customWidth="1"/>
    <col min="7416" max="7417" width="9.140625" style="45"/>
    <col min="7418" max="7418" width="13" style="45" customWidth="1"/>
    <col min="7419" max="7419" width="29.28515625" style="45" customWidth="1"/>
    <col min="7420" max="7422" width="9.140625" style="45"/>
    <col min="7423" max="7423" width="14.7109375" style="45" customWidth="1"/>
    <col min="7424" max="7424" width="13.42578125" style="45" customWidth="1"/>
    <col min="7425" max="7425" width="12.7109375" style="45" customWidth="1"/>
    <col min="7426" max="7426" width="14.140625" style="45" customWidth="1"/>
    <col min="7427" max="7427" width="9.140625" style="45"/>
    <col min="7428" max="7429" width="10.140625" style="45" bestFit="1" customWidth="1"/>
    <col min="7430" max="7431" width="9.28515625" style="45" bestFit="1" customWidth="1"/>
    <col min="7432" max="7438" width="10.140625" style="45" bestFit="1" customWidth="1"/>
    <col min="7439" max="7439" width="9.28515625" style="45" bestFit="1" customWidth="1"/>
    <col min="7440" max="7441" width="10.140625" style="45" bestFit="1" customWidth="1"/>
    <col min="7442" max="7444" width="9.28515625" style="45" bestFit="1" customWidth="1"/>
    <col min="7445" max="7447" width="10.140625" style="45" bestFit="1" customWidth="1"/>
    <col min="7448" max="7448" width="14.140625" style="45" customWidth="1"/>
    <col min="7449" max="7670" width="9.140625" style="45"/>
    <col min="7671" max="7671" width="23.140625" style="45" customWidth="1"/>
    <col min="7672" max="7673" width="9.140625" style="45"/>
    <col min="7674" max="7674" width="13" style="45" customWidth="1"/>
    <col min="7675" max="7675" width="29.28515625" style="45" customWidth="1"/>
    <col min="7676" max="7678" width="9.140625" style="45"/>
    <col min="7679" max="7679" width="14.7109375" style="45" customWidth="1"/>
    <col min="7680" max="7680" width="13.42578125" style="45" customWidth="1"/>
    <col min="7681" max="7681" width="12.7109375" style="45" customWidth="1"/>
    <col min="7682" max="7682" width="14.140625" style="45" customWidth="1"/>
    <col min="7683" max="7683" width="9.140625" style="45"/>
    <col min="7684" max="7685" width="10.140625" style="45" bestFit="1" customWidth="1"/>
    <col min="7686" max="7687" width="9.28515625" style="45" bestFit="1" customWidth="1"/>
    <col min="7688" max="7694" width="10.140625" style="45" bestFit="1" customWidth="1"/>
    <col min="7695" max="7695" width="9.28515625" style="45" bestFit="1" customWidth="1"/>
    <col min="7696" max="7697" width="10.140625" style="45" bestFit="1" customWidth="1"/>
    <col min="7698" max="7700" width="9.28515625" style="45" bestFit="1" customWidth="1"/>
    <col min="7701" max="7703" width="10.140625" style="45" bestFit="1" customWidth="1"/>
    <col min="7704" max="7704" width="14.140625" style="45" customWidth="1"/>
    <col min="7705" max="7926" width="9.140625" style="45"/>
    <col min="7927" max="7927" width="23.140625" style="45" customWidth="1"/>
    <col min="7928" max="7929" width="9.140625" style="45"/>
    <col min="7930" max="7930" width="13" style="45" customWidth="1"/>
    <col min="7931" max="7931" width="29.28515625" style="45" customWidth="1"/>
    <col min="7932" max="7934" width="9.140625" style="45"/>
    <col min="7935" max="7935" width="14.7109375" style="45" customWidth="1"/>
    <col min="7936" max="7936" width="13.42578125" style="45" customWidth="1"/>
    <col min="7937" max="7937" width="12.7109375" style="45" customWidth="1"/>
    <col min="7938" max="7938" width="14.140625" style="45" customWidth="1"/>
    <col min="7939" max="7939" width="9.140625" style="45"/>
    <col min="7940" max="7941" width="10.140625" style="45" bestFit="1" customWidth="1"/>
    <col min="7942" max="7943" width="9.28515625" style="45" bestFit="1" customWidth="1"/>
    <col min="7944" max="7950" width="10.140625" style="45" bestFit="1" customWidth="1"/>
    <col min="7951" max="7951" width="9.28515625" style="45" bestFit="1" customWidth="1"/>
    <col min="7952" max="7953" width="10.140625" style="45" bestFit="1" customWidth="1"/>
    <col min="7954" max="7956" width="9.28515625" style="45" bestFit="1" customWidth="1"/>
    <col min="7957" max="7959" width="10.140625" style="45" bestFit="1" customWidth="1"/>
    <col min="7960" max="7960" width="14.140625" style="45" customWidth="1"/>
    <col min="7961" max="8182" width="9.140625" style="45"/>
    <col min="8183" max="8183" width="23.140625" style="45" customWidth="1"/>
    <col min="8184" max="8185" width="9.140625" style="45"/>
    <col min="8186" max="8186" width="13" style="45" customWidth="1"/>
    <col min="8187" max="8187" width="29.28515625" style="45" customWidth="1"/>
    <col min="8188" max="8190" width="9.140625" style="45"/>
    <col min="8191" max="8191" width="14.7109375" style="45" customWidth="1"/>
    <col min="8192" max="8192" width="13.42578125" style="45" customWidth="1"/>
    <col min="8193" max="8193" width="12.7109375" style="45" customWidth="1"/>
    <col min="8194" max="8194" width="14.140625" style="45" customWidth="1"/>
    <col min="8195" max="8195" width="9.140625" style="45"/>
    <col min="8196" max="8197" width="10.140625" style="45" bestFit="1" customWidth="1"/>
    <col min="8198" max="8199" width="9.28515625" style="45" bestFit="1" customWidth="1"/>
    <col min="8200" max="8206" width="10.140625" style="45" bestFit="1" customWidth="1"/>
    <col min="8207" max="8207" width="9.28515625" style="45" bestFit="1" customWidth="1"/>
    <col min="8208" max="8209" width="10.140625" style="45" bestFit="1" customWidth="1"/>
    <col min="8210" max="8212" width="9.28515625" style="45" bestFit="1" customWidth="1"/>
    <col min="8213" max="8215" width="10.140625" style="45" bestFit="1" customWidth="1"/>
    <col min="8216" max="8216" width="14.140625" style="45" customWidth="1"/>
    <col min="8217" max="8438" width="9.140625" style="45"/>
    <col min="8439" max="8439" width="23.140625" style="45" customWidth="1"/>
    <col min="8440" max="8441" width="9.140625" style="45"/>
    <col min="8442" max="8442" width="13" style="45" customWidth="1"/>
    <col min="8443" max="8443" width="29.28515625" style="45" customWidth="1"/>
    <col min="8444" max="8446" width="9.140625" style="45"/>
    <col min="8447" max="8447" width="14.7109375" style="45" customWidth="1"/>
    <col min="8448" max="8448" width="13.42578125" style="45" customWidth="1"/>
    <col min="8449" max="8449" width="12.7109375" style="45" customWidth="1"/>
    <col min="8450" max="8450" width="14.140625" style="45" customWidth="1"/>
    <col min="8451" max="8451" width="9.140625" style="45"/>
    <col min="8452" max="8453" width="10.140625" style="45" bestFit="1" customWidth="1"/>
    <col min="8454" max="8455" width="9.28515625" style="45" bestFit="1" customWidth="1"/>
    <col min="8456" max="8462" width="10.140625" style="45" bestFit="1" customWidth="1"/>
    <col min="8463" max="8463" width="9.28515625" style="45" bestFit="1" customWidth="1"/>
    <col min="8464" max="8465" width="10.140625" style="45" bestFit="1" customWidth="1"/>
    <col min="8466" max="8468" width="9.28515625" style="45" bestFit="1" customWidth="1"/>
    <col min="8469" max="8471" width="10.140625" style="45" bestFit="1" customWidth="1"/>
    <col min="8472" max="8472" width="14.140625" style="45" customWidth="1"/>
    <col min="8473" max="8694" width="9.140625" style="45"/>
    <col min="8695" max="8695" width="23.140625" style="45" customWidth="1"/>
    <col min="8696" max="8697" width="9.140625" style="45"/>
    <col min="8698" max="8698" width="13" style="45" customWidth="1"/>
    <col min="8699" max="8699" width="29.28515625" style="45" customWidth="1"/>
    <col min="8700" max="8702" width="9.140625" style="45"/>
    <col min="8703" max="8703" width="14.7109375" style="45" customWidth="1"/>
    <col min="8704" max="8704" width="13.42578125" style="45" customWidth="1"/>
    <col min="8705" max="8705" width="12.7109375" style="45" customWidth="1"/>
    <col min="8706" max="8706" width="14.140625" style="45" customWidth="1"/>
    <col min="8707" max="8707" width="9.140625" style="45"/>
    <col min="8708" max="8709" width="10.140625" style="45" bestFit="1" customWidth="1"/>
    <col min="8710" max="8711" width="9.28515625" style="45" bestFit="1" customWidth="1"/>
    <col min="8712" max="8718" width="10.140625" style="45" bestFit="1" customWidth="1"/>
    <col min="8719" max="8719" width="9.28515625" style="45" bestFit="1" customWidth="1"/>
    <col min="8720" max="8721" width="10.140625" style="45" bestFit="1" customWidth="1"/>
    <col min="8722" max="8724" width="9.28515625" style="45" bestFit="1" customWidth="1"/>
    <col min="8725" max="8727" width="10.140625" style="45" bestFit="1" customWidth="1"/>
    <col min="8728" max="8728" width="14.140625" style="45" customWidth="1"/>
    <col min="8729" max="8950" width="9.140625" style="45"/>
    <col min="8951" max="8951" width="23.140625" style="45" customWidth="1"/>
    <col min="8952" max="8953" width="9.140625" style="45"/>
    <col min="8954" max="8954" width="13" style="45" customWidth="1"/>
    <col min="8955" max="8955" width="29.28515625" style="45" customWidth="1"/>
    <col min="8956" max="8958" width="9.140625" style="45"/>
    <col min="8959" max="8959" width="14.7109375" style="45" customWidth="1"/>
    <col min="8960" max="8960" width="13.42578125" style="45" customWidth="1"/>
    <col min="8961" max="8961" width="12.7109375" style="45" customWidth="1"/>
    <col min="8962" max="8962" width="14.140625" style="45" customWidth="1"/>
    <col min="8963" max="8963" width="9.140625" style="45"/>
    <col min="8964" max="8965" width="10.140625" style="45" bestFit="1" customWidth="1"/>
    <col min="8966" max="8967" width="9.28515625" style="45" bestFit="1" customWidth="1"/>
    <col min="8968" max="8974" width="10.140625" style="45" bestFit="1" customWidth="1"/>
    <col min="8975" max="8975" width="9.28515625" style="45" bestFit="1" customWidth="1"/>
    <col min="8976" max="8977" width="10.140625" style="45" bestFit="1" customWidth="1"/>
    <col min="8978" max="8980" width="9.28515625" style="45" bestFit="1" customWidth="1"/>
    <col min="8981" max="8983" width="10.140625" style="45" bestFit="1" customWidth="1"/>
    <col min="8984" max="8984" width="14.140625" style="45" customWidth="1"/>
    <col min="8985" max="9206" width="9.140625" style="45"/>
    <col min="9207" max="9207" width="23.140625" style="45" customWidth="1"/>
    <col min="9208" max="9209" width="9.140625" style="45"/>
    <col min="9210" max="9210" width="13" style="45" customWidth="1"/>
    <col min="9211" max="9211" width="29.28515625" style="45" customWidth="1"/>
    <col min="9212" max="9214" width="9.140625" style="45"/>
    <col min="9215" max="9215" width="14.7109375" style="45" customWidth="1"/>
    <col min="9216" max="9216" width="13.42578125" style="45" customWidth="1"/>
    <col min="9217" max="9217" width="12.7109375" style="45" customWidth="1"/>
    <col min="9218" max="9218" width="14.140625" style="45" customWidth="1"/>
    <col min="9219" max="9219" width="9.140625" style="45"/>
    <col min="9220" max="9221" width="10.140625" style="45" bestFit="1" customWidth="1"/>
    <col min="9222" max="9223" width="9.28515625" style="45" bestFit="1" customWidth="1"/>
    <col min="9224" max="9230" width="10.140625" style="45" bestFit="1" customWidth="1"/>
    <col min="9231" max="9231" width="9.28515625" style="45" bestFit="1" customWidth="1"/>
    <col min="9232" max="9233" width="10.140625" style="45" bestFit="1" customWidth="1"/>
    <col min="9234" max="9236" width="9.28515625" style="45" bestFit="1" customWidth="1"/>
    <col min="9237" max="9239" width="10.140625" style="45" bestFit="1" customWidth="1"/>
    <col min="9240" max="9240" width="14.140625" style="45" customWidth="1"/>
    <col min="9241" max="9462" width="9.140625" style="45"/>
    <col min="9463" max="9463" width="23.140625" style="45" customWidth="1"/>
    <col min="9464" max="9465" width="9.140625" style="45"/>
    <col min="9466" max="9466" width="13" style="45" customWidth="1"/>
    <col min="9467" max="9467" width="29.28515625" style="45" customWidth="1"/>
    <col min="9468" max="9470" width="9.140625" style="45"/>
    <col min="9471" max="9471" width="14.7109375" style="45" customWidth="1"/>
    <col min="9472" max="9472" width="13.42578125" style="45" customWidth="1"/>
    <col min="9473" max="9473" width="12.7109375" style="45" customWidth="1"/>
    <col min="9474" max="9474" width="14.140625" style="45" customWidth="1"/>
    <col min="9475" max="9475" width="9.140625" style="45"/>
    <col min="9476" max="9477" width="10.140625" style="45" bestFit="1" customWidth="1"/>
    <col min="9478" max="9479" width="9.28515625" style="45" bestFit="1" customWidth="1"/>
    <col min="9480" max="9486" width="10.140625" style="45" bestFit="1" customWidth="1"/>
    <col min="9487" max="9487" width="9.28515625" style="45" bestFit="1" customWidth="1"/>
    <col min="9488" max="9489" width="10.140625" style="45" bestFit="1" customWidth="1"/>
    <col min="9490" max="9492" width="9.28515625" style="45" bestFit="1" customWidth="1"/>
    <col min="9493" max="9495" width="10.140625" style="45" bestFit="1" customWidth="1"/>
    <col min="9496" max="9496" width="14.140625" style="45" customWidth="1"/>
    <col min="9497" max="9718" width="9.140625" style="45"/>
    <col min="9719" max="9719" width="23.140625" style="45" customWidth="1"/>
    <col min="9720" max="9721" width="9.140625" style="45"/>
    <col min="9722" max="9722" width="13" style="45" customWidth="1"/>
    <col min="9723" max="9723" width="29.28515625" style="45" customWidth="1"/>
    <col min="9724" max="9726" width="9.140625" style="45"/>
    <col min="9727" max="9727" width="14.7109375" style="45" customWidth="1"/>
    <col min="9728" max="9728" width="13.42578125" style="45" customWidth="1"/>
    <col min="9729" max="9729" width="12.7109375" style="45" customWidth="1"/>
    <col min="9730" max="9730" width="14.140625" style="45" customWidth="1"/>
    <col min="9731" max="9731" width="9.140625" style="45"/>
    <col min="9732" max="9733" width="10.140625" style="45" bestFit="1" customWidth="1"/>
    <col min="9734" max="9735" width="9.28515625" style="45" bestFit="1" customWidth="1"/>
    <col min="9736" max="9742" width="10.140625" style="45" bestFit="1" customWidth="1"/>
    <col min="9743" max="9743" width="9.28515625" style="45" bestFit="1" customWidth="1"/>
    <col min="9744" max="9745" width="10.140625" style="45" bestFit="1" customWidth="1"/>
    <col min="9746" max="9748" width="9.28515625" style="45" bestFit="1" customWidth="1"/>
    <col min="9749" max="9751" width="10.140625" style="45" bestFit="1" customWidth="1"/>
    <col min="9752" max="9752" width="14.140625" style="45" customWidth="1"/>
    <col min="9753" max="9974" width="9.140625" style="45"/>
    <col min="9975" max="9975" width="23.140625" style="45" customWidth="1"/>
    <col min="9976" max="9977" width="9.140625" style="45"/>
    <col min="9978" max="9978" width="13" style="45" customWidth="1"/>
    <col min="9979" max="9979" width="29.28515625" style="45" customWidth="1"/>
    <col min="9980" max="9982" width="9.140625" style="45"/>
    <col min="9983" max="9983" width="14.7109375" style="45" customWidth="1"/>
    <col min="9984" max="9984" width="13.42578125" style="45" customWidth="1"/>
    <col min="9985" max="9985" width="12.7109375" style="45" customWidth="1"/>
    <col min="9986" max="9986" width="14.140625" style="45" customWidth="1"/>
    <col min="9987" max="9987" width="9.140625" style="45"/>
    <col min="9988" max="9989" width="10.140625" style="45" bestFit="1" customWidth="1"/>
    <col min="9990" max="9991" width="9.28515625" style="45" bestFit="1" customWidth="1"/>
    <col min="9992" max="9998" width="10.140625" style="45" bestFit="1" customWidth="1"/>
    <col min="9999" max="9999" width="9.28515625" style="45" bestFit="1" customWidth="1"/>
    <col min="10000" max="10001" width="10.140625" style="45" bestFit="1" customWidth="1"/>
    <col min="10002" max="10004" width="9.28515625" style="45" bestFit="1" customWidth="1"/>
    <col min="10005" max="10007" width="10.140625" style="45" bestFit="1" customWidth="1"/>
    <col min="10008" max="10008" width="14.140625" style="45" customWidth="1"/>
    <col min="10009" max="10230" width="9.140625" style="45"/>
    <col min="10231" max="10231" width="23.140625" style="45" customWidth="1"/>
    <col min="10232" max="10233" width="9.140625" style="45"/>
    <col min="10234" max="10234" width="13" style="45" customWidth="1"/>
    <col min="10235" max="10235" width="29.28515625" style="45" customWidth="1"/>
    <col min="10236" max="10238" width="9.140625" style="45"/>
    <col min="10239" max="10239" width="14.7109375" style="45" customWidth="1"/>
    <col min="10240" max="10240" width="13.42578125" style="45" customWidth="1"/>
    <col min="10241" max="10241" width="12.7109375" style="45" customWidth="1"/>
    <col min="10242" max="10242" width="14.140625" style="45" customWidth="1"/>
    <col min="10243" max="10243" width="9.140625" style="45"/>
    <col min="10244" max="10245" width="10.140625" style="45" bestFit="1" customWidth="1"/>
    <col min="10246" max="10247" width="9.28515625" style="45" bestFit="1" customWidth="1"/>
    <col min="10248" max="10254" width="10.140625" style="45" bestFit="1" customWidth="1"/>
    <col min="10255" max="10255" width="9.28515625" style="45" bestFit="1" customWidth="1"/>
    <col min="10256" max="10257" width="10.140625" style="45" bestFit="1" customWidth="1"/>
    <col min="10258" max="10260" width="9.28515625" style="45" bestFit="1" customWidth="1"/>
    <col min="10261" max="10263" width="10.140625" style="45" bestFit="1" customWidth="1"/>
    <col min="10264" max="10264" width="14.140625" style="45" customWidth="1"/>
    <col min="10265" max="10486" width="9.140625" style="45"/>
    <col min="10487" max="10487" width="23.140625" style="45" customWidth="1"/>
    <col min="10488" max="10489" width="9.140625" style="45"/>
    <col min="10490" max="10490" width="13" style="45" customWidth="1"/>
    <col min="10491" max="10491" width="29.28515625" style="45" customWidth="1"/>
    <col min="10492" max="10494" width="9.140625" style="45"/>
    <col min="10495" max="10495" width="14.7109375" style="45" customWidth="1"/>
    <col min="10496" max="10496" width="13.42578125" style="45" customWidth="1"/>
    <col min="10497" max="10497" width="12.7109375" style="45" customWidth="1"/>
    <col min="10498" max="10498" width="14.140625" style="45" customWidth="1"/>
    <col min="10499" max="10499" width="9.140625" style="45"/>
    <col min="10500" max="10501" width="10.140625" style="45" bestFit="1" customWidth="1"/>
    <col min="10502" max="10503" width="9.28515625" style="45" bestFit="1" customWidth="1"/>
    <col min="10504" max="10510" width="10.140625" style="45" bestFit="1" customWidth="1"/>
    <col min="10511" max="10511" width="9.28515625" style="45" bestFit="1" customWidth="1"/>
    <col min="10512" max="10513" width="10.140625" style="45" bestFit="1" customWidth="1"/>
    <col min="10514" max="10516" width="9.28515625" style="45" bestFit="1" customWidth="1"/>
    <col min="10517" max="10519" width="10.140625" style="45" bestFit="1" customWidth="1"/>
    <col min="10520" max="10520" width="14.140625" style="45" customWidth="1"/>
    <col min="10521" max="10742" width="9.140625" style="45"/>
    <col min="10743" max="10743" width="23.140625" style="45" customWidth="1"/>
    <col min="10744" max="10745" width="9.140625" style="45"/>
    <col min="10746" max="10746" width="13" style="45" customWidth="1"/>
    <col min="10747" max="10747" width="29.28515625" style="45" customWidth="1"/>
    <col min="10748" max="10750" width="9.140625" style="45"/>
    <col min="10751" max="10751" width="14.7109375" style="45" customWidth="1"/>
    <col min="10752" max="10752" width="13.42578125" style="45" customWidth="1"/>
    <col min="10753" max="10753" width="12.7109375" style="45" customWidth="1"/>
    <col min="10754" max="10754" width="14.140625" style="45" customWidth="1"/>
    <col min="10755" max="10755" width="9.140625" style="45"/>
    <col min="10756" max="10757" width="10.140625" style="45" bestFit="1" customWidth="1"/>
    <col min="10758" max="10759" width="9.28515625" style="45" bestFit="1" customWidth="1"/>
    <col min="10760" max="10766" width="10.140625" style="45" bestFit="1" customWidth="1"/>
    <col min="10767" max="10767" width="9.28515625" style="45" bestFit="1" customWidth="1"/>
    <col min="10768" max="10769" width="10.140625" style="45" bestFit="1" customWidth="1"/>
    <col min="10770" max="10772" width="9.28515625" style="45" bestFit="1" customWidth="1"/>
    <col min="10773" max="10775" width="10.140625" style="45" bestFit="1" customWidth="1"/>
    <col min="10776" max="10776" width="14.140625" style="45" customWidth="1"/>
    <col min="10777" max="10998" width="9.140625" style="45"/>
    <col min="10999" max="10999" width="23.140625" style="45" customWidth="1"/>
    <col min="11000" max="11001" width="9.140625" style="45"/>
    <col min="11002" max="11002" width="13" style="45" customWidth="1"/>
    <col min="11003" max="11003" width="29.28515625" style="45" customWidth="1"/>
    <col min="11004" max="11006" width="9.140625" style="45"/>
    <col min="11007" max="11007" width="14.7109375" style="45" customWidth="1"/>
    <col min="11008" max="11008" width="13.42578125" style="45" customWidth="1"/>
    <col min="11009" max="11009" width="12.7109375" style="45" customWidth="1"/>
    <col min="11010" max="11010" width="14.140625" style="45" customWidth="1"/>
    <col min="11011" max="11011" width="9.140625" style="45"/>
    <col min="11012" max="11013" width="10.140625" style="45" bestFit="1" customWidth="1"/>
    <col min="11014" max="11015" width="9.28515625" style="45" bestFit="1" customWidth="1"/>
    <col min="11016" max="11022" width="10.140625" style="45" bestFit="1" customWidth="1"/>
    <col min="11023" max="11023" width="9.28515625" style="45" bestFit="1" customWidth="1"/>
    <col min="11024" max="11025" width="10.140625" style="45" bestFit="1" customWidth="1"/>
    <col min="11026" max="11028" width="9.28515625" style="45" bestFit="1" customWidth="1"/>
    <col min="11029" max="11031" width="10.140625" style="45" bestFit="1" customWidth="1"/>
    <col min="11032" max="11032" width="14.140625" style="45" customWidth="1"/>
    <col min="11033" max="11254" width="9.140625" style="45"/>
    <col min="11255" max="11255" width="23.140625" style="45" customWidth="1"/>
    <col min="11256" max="11257" width="9.140625" style="45"/>
    <col min="11258" max="11258" width="13" style="45" customWidth="1"/>
    <col min="11259" max="11259" width="29.28515625" style="45" customWidth="1"/>
    <col min="11260" max="11262" width="9.140625" style="45"/>
    <col min="11263" max="11263" width="14.7109375" style="45" customWidth="1"/>
    <col min="11264" max="11264" width="13.42578125" style="45" customWidth="1"/>
    <col min="11265" max="11265" width="12.7109375" style="45" customWidth="1"/>
    <col min="11266" max="11266" width="14.140625" style="45" customWidth="1"/>
    <col min="11267" max="11267" width="9.140625" style="45"/>
    <col min="11268" max="11269" width="10.140625" style="45" bestFit="1" customWidth="1"/>
    <col min="11270" max="11271" width="9.28515625" style="45" bestFit="1" customWidth="1"/>
    <col min="11272" max="11278" width="10.140625" style="45" bestFit="1" customWidth="1"/>
    <col min="11279" max="11279" width="9.28515625" style="45" bestFit="1" customWidth="1"/>
    <col min="11280" max="11281" width="10.140625" style="45" bestFit="1" customWidth="1"/>
    <col min="11282" max="11284" width="9.28515625" style="45" bestFit="1" customWidth="1"/>
    <col min="11285" max="11287" width="10.140625" style="45" bestFit="1" customWidth="1"/>
    <col min="11288" max="11288" width="14.140625" style="45" customWidth="1"/>
    <col min="11289" max="11510" width="9.140625" style="45"/>
    <col min="11511" max="11511" width="23.140625" style="45" customWidth="1"/>
    <col min="11512" max="11513" width="9.140625" style="45"/>
    <col min="11514" max="11514" width="13" style="45" customWidth="1"/>
    <col min="11515" max="11515" width="29.28515625" style="45" customWidth="1"/>
    <col min="11516" max="11518" width="9.140625" style="45"/>
    <col min="11519" max="11519" width="14.7109375" style="45" customWidth="1"/>
    <col min="11520" max="11520" width="13.42578125" style="45" customWidth="1"/>
    <col min="11521" max="11521" width="12.7109375" style="45" customWidth="1"/>
    <col min="11522" max="11522" width="14.140625" style="45" customWidth="1"/>
    <col min="11523" max="11523" width="9.140625" style="45"/>
    <col min="11524" max="11525" width="10.140625" style="45" bestFit="1" customWidth="1"/>
    <col min="11526" max="11527" width="9.28515625" style="45" bestFit="1" customWidth="1"/>
    <col min="11528" max="11534" width="10.140625" style="45" bestFit="1" customWidth="1"/>
    <col min="11535" max="11535" width="9.28515625" style="45" bestFit="1" customWidth="1"/>
    <col min="11536" max="11537" width="10.140625" style="45" bestFit="1" customWidth="1"/>
    <col min="11538" max="11540" width="9.28515625" style="45" bestFit="1" customWidth="1"/>
    <col min="11541" max="11543" width="10.140625" style="45" bestFit="1" customWidth="1"/>
    <col min="11544" max="11544" width="14.140625" style="45" customWidth="1"/>
    <col min="11545" max="11766" width="9.140625" style="45"/>
    <col min="11767" max="11767" width="23.140625" style="45" customWidth="1"/>
    <col min="11768" max="11769" width="9.140625" style="45"/>
    <col min="11770" max="11770" width="13" style="45" customWidth="1"/>
    <col min="11771" max="11771" width="29.28515625" style="45" customWidth="1"/>
    <col min="11772" max="11774" width="9.140625" style="45"/>
    <col min="11775" max="11775" width="14.7109375" style="45" customWidth="1"/>
    <col min="11776" max="11776" width="13.42578125" style="45" customWidth="1"/>
    <col min="11777" max="11777" width="12.7109375" style="45" customWidth="1"/>
    <col min="11778" max="11778" width="14.140625" style="45" customWidth="1"/>
    <col min="11779" max="11779" width="9.140625" style="45"/>
    <col min="11780" max="11781" width="10.140625" style="45" bestFit="1" customWidth="1"/>
    <col min="11782" max="11783" width="9.28515625" style="45" bestFit="1" customWidth="1"/>
    <col min="11784" max="11790" width="10.140625" style="45" bestFit="1" customWidth="1"/>
    <col min="11791" max="11791" width="9.28515625" style="45" bestFit="1" customWidth="1"/>
    <col min="11792" max="11793" width="10.140625" style="45" bestFit="1" customWidth="1"/>
    <col min="11794" max="11796" width="9.28515625" style="45" bestFit="1" customWidth="1"/>
    <col min="11797" max="11799" width="10.140625" style="45" bestFit="1" customWidth="1"/>
    <col min="11800" max="11800" width="14.140625" style="45" customWidth="1"/>
    <col min="11801" max="12022" width="9.140625" style="45"/>
    <col min="12023" max="12023" width="23.140625" style="45" customWidth="1"/>
    <col min="12024" max="12025" width="9.140625" style="45"/>
    <col min="12026" max="12026" width="13" style="45" customWidth="1"/>
    <col min="12027" max="12027" width="29.28515625" style="45" customWidth="1"/>
    <col min="12028" max="12030" width="9.140625" style="45"/>
    <col min="12031" max="12031" width="14.7109375" style="45" customWidth="1"/>
    <col min="12032" max="12032" width="13.42578125" style="45" customWidth="1"/>
    <col min="12033" max="12033" width="12.7109375" style="45" customWidth="1"/>
    <col min="12034" max="12034" width="14.140625" style="45" customWidth="1"/>
    <col min="12035" max="12035" width="9.140625" style="45"/>
    <col min="12036" max="12037" width="10.140625" style="45" bestFit="1" customWidth="1"/>
    <col min="12038" max="12039" width="9.28515625" style="45" bestFit="1" customWidth="1"/>
    <col min="12040" max="12046" width="10.140625" style="45" bestFit="1" customWidth="1"/>
    <col min="12047" max="12047" width="9.28515625" style="45" bestFit="1" customWidth="1"/>
    <col min="12048" max="12049" width="10.140625" style="45" bestFit="1" customWidth="1"/>
    <col min="12050" max="12052" width="9.28515625" style="45" bestFit="1" customWidth="1"/>
    <col min="12053" max="12055" width="10.140625" style="45" bestFit="1" customWidth="1"/>
    <col min="12056" max="12056" width="14.140625" style="45" customWidth="1"/>
    <col min="12057" max="12278" width="9.140625" style="45"/>
    <col min="12279" max="12279" width="23.140625" style="45" customWidth="1"/>
    <col min="12280" max="12281" width="9.140625" style="45"/>
    <col min="12282" max="12282" width="13" style="45" customWidth="1"/>
    <col min="12283" max="12283" width="29.28515625" style="45" customWidth="1"/>
    <col min="12284" max="12286" width="9.140625" style="45"/>
    <col min="12287" max="12287" width="14.7109375" style="45" customWidth="1"/>
    <col min="12288" max="12288" width="13.42578125" style="45" customWidth="1"/>
    <col min="12289" max="12289" width="12.7109375" style="45" customWidth="1"/>
    <col min="12290" max="12290" width="14.140625" style="45" customWidth="1"/>
    <col min="12291" max="12291" width="9.140625" style="45"/>
    <col min="12292" max="12293" width="10.140625" style="45" bestFit="1" customWidth="1"/>
    <col min="12294" max="12295" width="9.28515625" style="45" bestFit="1" customWidth="1"/>
    <col min="12296" max="12302" width="10.140625" style="45" bestFit="1" customWidth="1"/>
    <col min="12303" max="12303" width="9.28515625" style="45" bestFit="1" customWidth="1"/>
    <col min="12304" max="12305" width="10.140625" style="45" bestFit="1" customWidth="1"/>
    <col min="12306" max="12308" width="9.28515625" style="45" bestFit="1" customWidth="1"/>
    <col min="12309" max="12311" width="10.140625" style="45" bestFit="1" customWidth="1"/>
    <col min="12312" max="12312" width="14.140625" style="45" customWidth="1"/>
    <col min="12313" max="12534" width="9.140625" style="45"/>
    <col min="12535" max="12535" width="23.140625" style="45" customWidth="1"/>
    <col min="12536" max="12537" width="9.140625" style="45"/>
    <col min="12538" max="12538" width="13" style="45" customWidth="1"/>
    <col min="12539" max="12539" width="29.28515625" style="45" customWidth="1"/>
    <col min="12540" max="12542" width="9.140625" style="45"/>
    <col min="12543" max="12543" width="14.7109375" style="45" customWidth="1"/>
    <col min="12544" max="12544" width="13.42578125" style="45" customWidth="1"/>
    <col min="12545" max="12545" width="12.7109375" style="45" customWidth="1"/>
    <col min="12546" max="12546" width="14.140625" style="45" customWidth="1"/>
    <col min="12547" max="12547" width="9.140625" style="45"/>
    <col min="12548" max="12549" width="10.140625" style="45" bestFit="1" customWidth="1"/>
    <col min="12550" max="12551" width="9.28515625" style="45" bestFit="1" customWidth="1"/>
    <col min="12552" max="12558" width="10.140625" style="45" bestFit="1" customWidth="1"/>
    <col min="12559" max="12559" width="9.28515625" style="45" bestFit="1" customWidth="1"/>
    <col min="12560" max="12561" width="10.140625" style="45" bestFit="1" customWidth="1"/>
    <col min="12562" max="12564" width="9.28515625" style="45" bestFit="1" customWidth="1"/>
    <col min="12565" max="12567" width="10.140625" style="45" bestFit="1" customWidth="1"/>
    <col min="12568" max="12568" width="14.140625" style="45" customWidth="1"/>
    <col min="12569" max="12790" width="9.140625" style="45"/>
    <col min="12791" max="12791" width="23.140625" style="45" customWidth="1"/>
    <col min="12792" max="12793" width="9.140625" style="45"/>
    <col min="12794" max="12794" width="13" style="45" customWidth="1"/>
    <col min="12795" max="12795" width="29.28515625" style="45" customWidth="1"/>
    <col min="12796" max="12798" width="9.140625" style="45"/>
    <col min="12799" max="12799" width="14.7109375" style="45" customWidth="1"/>
    <col min="12800" max="12800" width="13.42578125" style="45" customWidth="1"/>
    <col min="12801" max="12801" width="12.7109375" style="45" customWidth="1"/>
    <col min="12802" max="12802" width="14.140625" style="45" customWidth="1"/>
    <col min="12803" max="12803" width="9.140625" style="45"/>
    <col min="12804" max="12805" width="10.140625" style="45" bestFit="1" customWidth="1"/>
    <col min="12806" max="12807" width="9.28515625" style="45" bestFit="1" customWidth="1"/>
    <col min="12808" max="12814" width="10.140625" style="45" bestFit="1" customWidth="1"/>
    <col min="12815" max="12815" width="9.28515625" style="45" bestFit="1" customWidth="1"/>
    <col min="12816" max="12817" width="10.140625" style="45" bestFit="1" customWidth="1"/>
    <col min="12818" max="12820" width="9.28515625" style="45" bestFit="1" customWidth="1"/>
    <col min="12821" max="12823" width="10.140625" style="45" bestFit="1" customWidth="1"/>
    <col min="12824" max="12824" width="14.140625" style="45" customWidth="1"/>
    <col min="12825" max="13046" width="9.140625" style="45"/>
    <col min="13047" max="13047" width="23.140625" style="45" customWidth="1"/>
    <col min="13048" max="13049" width="9.140625" style="45"/>
    <col min="13050" max="13050" width="13" style="45" customWidth="1"/>
    <col min="13051" max="13051" width="29.28515625" style="45" customWidth="1"/>
    <col min="13052" max="13054" width="9.140625" style="45"/>
    <col min="13055" max="13055" width="14.7109375" style="45" customWidth="1"/>
    <col min="13056" max="13056" width="13.42578125" style="45" customWidth="1"/>
    <col min="13057" max="13057" width="12.7109375" style="45" customWidth="1"/>
    <col min="13058" max="13058" width="14.140625" style="45" customWidth="1"/>
    <col min="13059" max="13059" width="9.140625" style="45"/>
    <col min="13060" max="13061" width="10.140625" style="45" bestFit="1" customWidth="1"/>
    <col min="13062" max="13063" width="9.28515625" style="45" bestFit="1" customWidth="1"/>
    <col min="13064" max="13070" width="10.140625" style="45" bestFit="1" customWidth="1"/>
    <col min="13071" max="13071" width="9.28515625" style="45" bestFit="1" customWidth="1"/>
    <col min="13072" max="13073" width="10.140625" style="45" bestFit="1" customWidth="1"/>
    <col min="13074" max="13076" width="9.28515625" style="45" bestFit="1" customWidth="1"/>
    <col min="13077" max="13079" width="10.140625" style="45" bestFit="1" customWidth="1"/>
    <col min="13080" max="13080" width="14.140625" style="45" customWidth="1"/>
    <col min="13081" max="13302" width="9.140625" style="45"/>
    <col min="13303" max="13303" width="23.140625" style="45" customWidth="1"/>
    <col min="13304" max="13305" width="9.140625" style="45"/>
    <col min="13306" max="13306" width="13" style="45" customWidth="1"/>
    <col min="13307" max="13307" width="29.28515625" style="45" customWidth="1"/>
    <col min="13308" max="13310" width="9.140625" style="45"/>
    <col min="13311" max="13311" width="14.7109375" style="45" customWidth="1"/>
    <col min="13312" max="13312" width="13.42578125" style="45" customWidth="1"/>
    <col min="13313" max="13313" width="12.7109375" style="45" customWidth="1"/>
    <col min="13314" max="13314" width="14.140625" style="45" customWidth="1"/>
    <col min="13315" max="13315" width="9.140625" style="45"/>
    <col min="13316" max="13317" width="10.140625" style="45" bestFit="1" customWidth="1"/>
    <col min="13318" max="13319" width="9.28515625" style="45" bestFit="1" customWidth="1"/>
    <col min="13320" max="13326" width="10.140625" style="45" bestFit="1" customWidth="1"/>
    <col min="13327" max="13327" width="9.28515625" style="45" bestFit="1" customWidth="1"/>
    <col min="13328" max="13329" width="10.140625" style="45" bestFit="1" customWidth="1"/>
    <col min="13330" max="13332" width="9.28515625" style="45" bestFit="1" customWidth="1"/>
    <col min="13333" max="13335" width="10.140625" style="45" bestFit="1" customWidth="1"/>
    <col min="13336" max="13336" width="14.140625" style="45" customWidth="1"/>
    <col min="13337" max="13558" width="9.140625" style="45"/>
    <col min="13559" max="13559" width="23.140625" style="45" customWidth="1"/>
    <col min="13560" max="13561" width="9.140625" style="45"/>
    <col min="13562" max="13562" width="13" style="45" customWidth="1"/>
    <col min="13563" max="13563" width="29.28515625" style="45" customWidth="1"/>
    <col min="13564" max="13566" width="9.140625" style="45"/>
    <col min="13567" max="13567" width="14.7109375" style="45" customWidth="1"/>
    <col min="13568" max="13568" width="13.42578125" style="45" customWidth="1"/>
    <col min="13569" max="13569" width="12.7109375" style="45" customWidth="1"/>
    <col min="13570" max="13570" width="14.140625" style="45" customWidth="1"/>
    <col min="13571" max="13571" width="9.140625" style="45"/>
    <col min="13572" max="13573" width="10.140625" style="45" bestFit="1" customWidth="1"/>
    <col min="13574" max="13575" width="9.28515625" style="45" bestFit="1" customWidth="1"/>
    <col min="13576" max="13582" width="10.140625" style="45" bestFit="1" customWidth="1"/>
    <col min="13583" max="13583" width="9.28515625" style="45" bestFit="1" customWidth="1"/>
    <col min="13584" max="13585" width="10.140625" style="45" bestFit="1" customWidth="1"/>
    <col min="13586" max="13588" width="9.28515625" style="45" bestFit="1" customWidth="1"/>
    <col min="13589" max="13591" width="10.140625" style="45" bestFit="1" customWidth="1"/>
    <col min="13592" max="13592" width="14.140625" style="45" customWidth="1"/>
    <col min="13593" max="13814" width="9.140625" style="45"/>
    <col min="13815" max="13815" width="23.140625" style="45" customWidth="1"/>
    <col min="13816" max="13817" width="9.140625" style="45"/>
    <col min="13818" max="13818" width="13" style="45" customWidth="1"/>
    <col min="13819" max="13819" width="29.28515625" style="45" customWidth="1"/>
    <col min="13820" max="13822" width="9.140625" style="45"/>
    <col min="13823" max="13823" width="14.7109375" style="45" customWidth="1"/>
    <col min="13824" max="13824" width="13.42578125" style="45" customWidth="1"/>
    <col min="13825" max="13825" width="12.7109375" style="45" customWidth="1"/>
    <col min="13826" max="13826" width="14.140625" style="45" customWidth="1"/>
    <col min="13827" max="13827" width="9.140625" style="45"/>
    <col min="13828" max="13829" width="10.140625" style="45" bestFit="1" customWidth="1"/>
    <col min="13830" max="13831" width="9.28515625" style="45" bestFit="1" customWidth="1"/>
    <col min="13832" max="13838" width="10.140625" style="45" bestFit="1" customWidth="1"/>
    <col min="13839" max="13839" width="9.28515625" style="45" bestFit="1" customWidth="1"/>
    <col min="13840" max="13841" width="10.140625" style="45" bestFit="1" customWidth="1"/>
    <col min="13842" max="13844" width="9.28515625" style="45" bestFit="1" customWidth="1"/>
    <col min="13845" max="13847" width="10.140625" style="45" bestFit="1" customWidth="1"/>
    <col min="13848" max="13848" width="14.140625" style="45" customWidth="1"/>
    <col min="13849" max="14070" width="9.140625" style="45"/>
    <col min="14071" max="14071" width="23.140625" style="45" customWidth="1"/>
    <col min="14072" max="14073" width="9.140625" style="45"/>
    <col min="14074" max="14074" width="13" style="45" customWidth="1"/>
    <col min="14075" max="14075" width="29.28515625" style="45" customWidth="1"/>
    <col min="14076" max="14078" width="9.140625" style="45"/>
    <col min="14079" max="14079" width="14.7109375" style="45" customWidth="1"/>
    <col min="14080" max="14080" width="13.42578125" style="45" customWidth="1"/>
    <col min="14081" max="14081" width="12.7109375" style="45" customWidth="1"/>
    <col min="14082" max="14082" width="14.140625" style="45" customWidth="1"/>
    <col min="14083" max="14083" width="9.140625" style="45"/>
    <col min="14084" max="14085" width="10.140625" style="45" bestFit="1" customWidth="1"/>
    <col min="14086" max="14087" width="9.28515625" style="45" bestFit="1" customWidth="1"/>
    <col min="14088" max="14094" width="10.140625" style="45" bestFit="1" customWidth="1"/>
    <col min="14095" max="14095" width="9.28515625" style="45" bestFit="1" customWidth="1"/>
    <col min="14096" max="14097" width="10.140625" style="45" bestFit="1" customWidth="1"/>
    <col min="14098" max="14100" width="9.28515625" style="45" bestFit="1" customWidth="1"/>
    <col min="14101" max="14103" width="10.140625" style="45" bestFit="1" customWidth="1"/>
    <col min="14104" max="14104" width="14.140625" style="45" customWidth="1"/>
    <col min="14105" max="14326" width="9.140625" style="45"/>
    <col min="14327" max="14327" width="23.140625" style="45" customWidth="1"/>
    <col min="14328" max="14329" width="9.140625" style="45"/>
    <col min="14330" max="14330" width="13" style="45" customWidth="1"/>
    <col min="14331" max="14331" width="29.28515625" style="45" customWidth="1"/>
    <col min="14332" max="14334" width="9.140625" style="45"/>
    <col min="14335" max="14335" width="14.7109375" style="45" customWidth="1"/>
    <col min="14336" max="14336" width="13.42578125" style="45" customWidth="1"/>
    <col min="14337" max="14337" width="12.7109375" style="45" customWidth="1"/>
    <col min="14338" max="14338" width="14.140625" style="45" customWidth="1"/>
    <col min="14339" max="14339" width="9.140625" style="45"/>
    <col min="14340" max="14341" width="10.140625" style="45" bestFit="1" customWidth="1"/>
    <col min="14342" max="14343" width="9.28515625" style="45" bestFit="1" customWidth="1"/>
    <col min="14344" max="14350" width="10.140625" style="45" bestFit="1" customWidth="1"/>
    <col min="14351" max="14351" width="9.28515625" style="45" bestFit="1" customWidth="1"/>
    <col min="14352" max="14353" width="10.140625" style="45" bestFit="1" customWidth="1"/>
    <col min="14354" max="14356" width="9.28515625" style="45" bestFit="1" customWidth="1"/>
    <col min="14357" max="14359" width="10.140625" style="45" bestFit="1" customWidth="1"/>
    <col min="14360" max="14360" width="14.140625" style="45" customWidth="1"/>
    <col min="14361" max="14582" width="9.140625" style="45"/>
    <col min="14583" max="14583" width="23.140625" style="45" customWidth="1"/>
    <col min="14584" max="14585" width="9.140625" style="45"/>
    <col min="14586" max="14586" width="13" style="45" customWidth="1"/>
    <col min="14587" max="14587" width="29.28515625" style="45" customWidth="1"/>
    <col min="14588" max="14590" width="9.140625" style="45"/>
    <col min="14591" max="14591" width="14.7109375" style="45" customWidth="1"/>
    <col min="14592" max="14592" width="13.42578125" style="45" customWidth="1"/>
    <col min="14593" max="14593" width="12.7109375" style="45" customWidth="1"/>
    <col min="14594" max="14594" width="14.140625" style="45" customWidth="1"/>
    <col min="14595" max="14595" width="9.140625" style="45"/>
    <col min="14596" max="14597" width="10.140625" style="45" bestFit="1" customWidth="1"/>
    <col min="14598" max="14599" width="9.28515625" style="45" bestFit="1" customWidth="1"/>
    <col min="14600" max="14606" width="10.140625" style="45" bestFit="1" customWidth="1"/>
    <col min="14607" max="14607" width="9.28515625" style="45" bestFit="1" customWidth="1"/>
    <col min="14608" max="14609" width="10.140625" style="45" bestFit="1" customWidth="1"/>
    <col min="14610" max="14612" width="9.28515625" style="45" bestFit="1" customWidth="1"/>
    <col min="14613" max="14615" width="10.140625" style="45" bestFit="1" customWidth="1"/>
    <col min="14616" max="14616" width="14.140625" style="45" customWidth="1"/>
    <col min="14617" max="14838" width="9.140625" style="45"/>
    <col min="14839" max="14839" width="23.140625" style="45" customWidth="1"/>
    <col min="14840" max="14841" width="9.140625" style="45"/>
    <col min="14842" max="14842" width="13" style="45" customWidth="1"/>
    <col min="14843" max="14843" width="29.28515625" style="45" customWidth="1"/>
    <col min="14844" max="14846" width="9.140625" style="45"/>
    <col min="14847" max="14847" width="14.7109375" style="45" customWidth="1"/>
    <col min="14848" max="14848" width="13.42578125" style="45" customWidth="1"/>
    <col min="14849" max="14849" width="12.7109375" style="45" customWidth="1"/>
    <col min="14850" max="14850" width="14.140625" style="45" customWidth="1"/>
    <col min="14851" max="14851" width="9.140625" style="45"/>
    <col min="14852" max="14853" width="10.140625" style="45" bestFit="1" customWidth="1"/>
    <col min="14854" max="14855" width="9.28515625" style="45" bestFit="1" customWidth="1"/>
    <col min="14856" max="14862" width="10.140625" style="45" bestFit="1" customWidth="1"/>
    <col min="14863" max="14863" width="9.28515625" style="45" bestFit="1" customWidth="1"/>
    <col min="14864" max="14865" width="10.140625" style="45" bestFit="1" customWidth="1"/>
    <col min="14866" max="14868" width="9.28515625" style="45" bestFit="1" customWidth="1"/>
    <col min="14869" max="14871" width="10.140625" style="45" bestFit="1" customWidth="1"/>
    <col min="14872" max="14872" width="14.140625" style="45" customWidth="1"/>
    <col min="14873" max="15094" width="9.140625" style="45"/>
    <col min="15095" max="15095" width="23.140625" style="45" customWidth="1"/>
    <col min="15096" max="15097" width="9.140625" style="45"/>
    <col min="15098" max="15098" width="13" style="45" customWidth="1"/>
    <col min="15099" max="15099" width="29.28515625" style="45" customWidth="1"/>
    <col min="15100" max="15102" width="9.140625" style="45"/>
    <col min="15103" max="15103" width="14.7109375" style="45" customWidth="1"/>
    <col min="15104" max="15104" width="13.42578125" style="45" customWidth="1"/>
    <col min="15105" max="15105" width="12.7109375" style="45" customWidth="1"/>
    <col min="15106" max="15106" width="14.140625" style="45" customWidth="1"/>
    <col min="15107" max="15107" width="9.140625" style="45"/>
    <col min="15108" max="15109" width="10.140625" style="45" bestFit="1" customWidth="1"/>
    <col min="15110" max="15111" width="9.28515625" style="45" bestFit="1" customWidth="1"/>
    <col min="15112" max="15118" width="10.140625" style="45" bestFit="1" customWidth="1"/>
    <col min="15119" max="15119" width="9.28515625" style="45" bestFit="1" customWidth="1"/>
    <col min="15120" max="15121" width="10.140625" style="45" bestFit="1" customWidth="1"/>
    <col min="15122" max="15124" width="9.28515625" style="45" bestFit="1" customWidth="1"/>
    <col min="15125" max="15127" width="10.140625" style="45" bestFit="1" customWidth="1"/>
    <col min="15128" max="15128" width="14.140625" style="45" customWidth="1"/>
    <col min="15129" max="15350" width="9.140625" style="45"/>
    <col min="15351" max="15351" width="23.140625" style="45" customWidth="1"/>
    <col min="15352" max="15353" width="9.140625" style="45"/>
    <col min="15354" max="15354" width="13" style="45" customWidth="1"/>
    <col min="15355" max="15355" width="29.28515625" style="45" customWidth="1"/>
    <col min="15356" max="15358" width="9.140625" style="45"/>
    <col min="15359" max="15359" width="14.7109375" style="45" customWidth="1"/>
    <col min="15360" max="15360" width="13.42578125" style="45" customWidth="1"/>
    <col min="15361" max="15361" width="12.7109375" style="45" customWidth="1"/>
    <col min="15362" max="15362" width="14.140625" style="45" customWidth="1"/>
    <col min="15363" max="15363" width="9.140625" style="45"/>
    <col min="15364" max="15365" width="10.140625" style="45" bestFit="1" customWidth="1"/>
    <col min="15366" max="15367" width="9.28515625" style="45" bestFit="1" customWidth="1"/>
    <col min="15368" max="15374" width="10.140625" style="45" bestFit="1" customWidth="1"/>
    <col min="15375" max="15375" width="9.28515625" style="45" bestFit="1" customWidth="1"/>
    <col min="15376" max="15377" width="10.140625" style="45" bestFit="1" customWidth="1"/>
    <col min="15378" max="15380" width="9.28515625" style="45" bestFit="1" customWidth="1"/>
    <col min="15381" max="15383" width="10.140625" style="45" bestFit="1" customWidth="1"/>
    <col min="15384" max="15384" width="14.140625" style="45" customWidth="1"/>
    <col min="15385" max="15606" width="9.140625" style="45"/>
    <col min="15607" max="15607" width="23.140625" style="45" customWidth="1"/>
    <col min="15608" max="15609" width="9.140625" style="45"/>
    <col min="15610" max="15610" width="13" style="45" customWidth="1"/>
    <col min="15611" max="15611" width="29.28515625" style="45" customWidth="1"/>
    <col min="15612" max="15614" width="9.140625" style="45"/>
    <col min="15615" max="15615" width="14.7109375" style="45" customWidth="1"/>
    <col min="15616" max="15616" width="13.42578125" style="45" customWidth="1"/>
    <col min="15617" max="15617" width="12.7109375" style="45" customWidth="1"/>
    <col min="15618" max="15618" width="14.140625" style="45" customWidth="1"/>
    <col min="15619" max="15619" width="9.140625" style="45"/>
    <col min="15620" max="15621" width="10.140625" style="45" bestFit="1" customWidth="1"/>
    <col min="15622" max="15623" width="9.28515625" style="45" bestFit="1" customWidth="1"/>
    <col min="15624" max="15630" width="10.140625" style="45" bestFit="1" customWidth="1"/>
    <col min="15631" max="15631" width="9.28515625" style="45" bestFit="1" customWidth="1"/>
    <col min="15632" max="15633" width="10.140625" style="45" bestFit="1" customWidth="1"/>
    <col min="15634" max="15636" width="9.28515625" style="45" bestFit="1" customWidth="1"/>
    <col min="15637" max="15639" width="10.140625" style="45" bestFit="1" customWidth="1"/>
    <col min="15640" max="15640" width="14.140625" style="45" customWidth="1"/>
    <col min="15641" max="15862" width="9.140625" style="45"/>
    <col min="15863" max="15863" width="23.140625" style="45" customWidth="1"/>
    <col min="15864" max="15865" width="9.140625" style="45"/>
    <col min="15866" max="15866" width="13" style="45" customWidth="1"/>
    <col min="15867" max="15867" width="29.28515625" style="45" customWidth="1"/>
    <col min="15868" max="15870" width="9.140625" style="45"/>
    <col min="15871" max="15871" width="14.7109375" style="45" customWidth="1"/>
    <col min="15872" max="15872" width="13.42578125" style="45" customWidth="1"/>
    <col min="15873" max="15873" width="12.7109375" style="45" customWidth="1"/>
    <col min="15874" max="15874" width="14.140625" style="45" customWidth="1"/>
    <col min="15875" max="15875" width="9.140625" style="45"/>
    <col min="15876" max="15877" width="10.140625" style="45" bestFit="1" customWidth="1"/>
    <col min="15878" max="15879" width="9.28515625" style="45" bestFit="1" customWidth="1"/>
    <col min="15880" max="15886" width="10.140625" style="45" bestFit="1" customWidth="1"/>
    <col min="15887" max="15887" width="9.28515625" style="45" bestFit="1" customWidth="1"/>
    <col min="15888" max="15889" width="10.140625" style="45" bestFit="1" customWidth="1"/>
    <col min="15890" max="15892" width="9.28515625" style="45" bestFit="1" customWidth="1"/>
    <col min="15893" max="15895" width="10.140625" style="45" bestFit="1" customWidth="1"/>
    <col min="15896" max="15896" width="14.140625" style="45" customWidth="1"/>
    <col min="15897" max="16118" width="9.140625" style="45"/>
    <col min="16119" max="16119" width="23.140625" style="45" customWidth="1"/>
    <col min="16120" max="16121" width="9.140625" style="45"/>
    <col min="16122" max="16122" width="13" style="45" customWidth="1"/>
    <col min="16123" max="16123" width="29.28515625" style="45" customWidth="1"/>
    <col min="16124" max="16126" width="9.140625" style="45"/>
    <col min="16127" max="16127" width="14.7109375" style="45" customWidth="1"/>
    <col min="16128" max="16128" width="13.42578125" style="45" customWidth="1"/>
    <col min="16129" max="16129" width="12.7109375" style="45" customWidth="1"/>
    <col min="16130" max="16130" width="14.140625" style="45" customWidth="1"/>
    <col min="16131" max="16131" width="9.140625" style="45"/>
    <col min="16132" max="16133" width="10.140625" style="45" bestFit="1" customWidth="1"/>
    <col min="16134" max="16135" width="9.28515625" style="45" bestFit="1" customWidth="1"/>
    <col min="16136" max="16142" width="10.140625" style="45" bestFit="1" customWidth="1"/>
    <col min="16143" max="16143" width="9.28515625" style="45" bestFit="1" customWidth="1"/>
    <col min="16144" max="16145" width="10.140625" style="45" bestFit="1" customWidth="1"/>
    <col min="16146" max="16148" width="9.28515625" style="45" bestFit="1" customWidth="1"/>
    <col min="16149" max="16151" width="10.140625" style="45" bestFit="1" customWidth="1"/>
    <col min="16152" max="16152" width="14.140625" style="45" customWidth="1"/>
    <col min="16153" max="16384" width="9.140625" style="45"/>
  </cols>
  <sheetData>
    <row r="1" spans="1:23" s="2" customFormat="1" ht="48.75" thickTop="1" thickBot="1" x14ac:dyDescent="0.3">
      <c r="A1" s="131" t="s">
        <v>166</v>
      </c>
      <c r="B1" s="132" t="s">
        <v>0</v>
      </c>
      <c r="C1" s="133" t="s">
        <v>1</v>
      </c>
      <c r="D1" s="134" t="s">
        <v>2</v>
      </c>
      <c r="E1" s="135" t="s">
        <v>3</v>
      </c>
      <c r="F1" s="133" t="s">
        <v>4</v>
      </c>
      <c r="G1" s="136" t="s">
        <v>5</v>
      </c>
      <c r="H1" s="133" t="s">
        <v>6</v>
      </c>
      <c r="I1" s="133" t="s">
        <v>223</v>
      </c>
      <c r="J1" s="135" t="s">
        <v>8</v>
      </c>
      <c r="K1" s="135" t="s">
        <v>9</v>
      </c>
      <c r="L1" s="135" t="s">
        <v>10</v>
      </c>
      <c r="M1" s="135" t="s">
        <v>11</v>
      </c>
      <c r="N1" s="135" t="s">
        <v>12</v>
      </c>
      <c r="O1" s="135" t="s">
        <v>13</v>
      </c>
      <c r="P1" s="135" t="s">
        <v>14</v>
      </c>
      <c r="Q1" s="135" t="s">
        <v>15</v>
      </c>
      <c r="R1" s="135" t="s">
        <v>16</v>
      </c>
      <c r="S1" s="135" t="s">
        <v>17</v>
      </c>
      <c r="T1" s="135" t="s">
        <v>18</v>
      </c>
      <c r="U1" s="135" t="s">
        <v>19</v>
      </c>
      <c r="V1" s="135" t="s">
        <v>20</v>
      </c>
      <c r="W1" s="135" t="s">
        <v>21</v>
      </c>
    </row>
    <row r="2" spans="1:23" s="2" customFormat="1" ht="16.5" thickTop="1" x14ac:dyDescent="0.25">
      <c r="A2" s="122"/>
      <c r="B2" s="123"/>
      <c r="C2" s="124"/>
      <c r="D2" s="124"/>
      <c r="E2" s="125"/>
      <c r="F2" s="126"/>
      <c r="G2" s="127"/>
      <c r="H2" s="128"/>
      <c r="I2" s="128"/>
      <c r="J2" s="128"/>
      <c r="K2" s="128"/>
      <c r="L2" s="128"/>
      <c r="M2" s="128"/>
      <c r="N2" s="141"/>
      <c r="O2" s="129"/>
      <c r="P2" s="130"/>
      <c r="Q2" s="130"/>
      <c r="R2" s="130"/>
      <c r="S2" s="130"/>
      <c r="T2" s="130"/>
      <c r="U2" s="130"/>
      <c r="V2" s="130"/>
      <c r="W2" s="130"/>
    </row>
    <row r="3" spans="1:23" s="2" customFormat="1" ht="15.75" x14ac:dyDescent="0.25">
      <c r="A3" s="4" t="s">
        <v>22</v>
      </c>
      <c r="B3" s="11">
        <v>2022</v>
      </c>
      <c r="C3" s="3" t="s">
        <v>7</v>
      </c>
      <c r="D3" s="3">
        <v>7</v>
      </c>
      <c r="E3" s="4" t="s">
        <v>23</v>
      </c>
      <c r="F3" s="3">
        <v>124222</v>
      </c>
      <c r="G3" s="3" t="s">
        <v>24</v>
      </c>
      <c r="H3" s="137"/>
      <c r="I3" s="5"/>
      <c r="J3" s="6"/>
      <c r="K3" s="6"/>
      <c r="L3" s="6"/>
      <c r="M3" s="7"/>
      <c r="N3" s="90"/>
      <c r="O3" s="88"/>
      <c r="P3" s="1">
        <v>210000</v>
      </c>
      <c r="Q3" s="1"/>
      <c r="R3" s="1"/>
      <c r="S3" s="1"/>
      <c r="T3" s="1"/>
      <c r="U3" s="1"/>
      <c r="V3" s="1"/>
      <c r="W3" s="1">
        <v>210000</v>
      </c>
    </row>
    <row r="4" spans="1:23" s="2" customFormat="1" ht="15.75" x14ac:dyDescent="0.25">
      <c r="A4" s="4" t="s">
        <v>25</v>
      </c>
      <c r="B4" s="11"/>
      <c r="C4" s="3"/>
      <c r="D4" s="3"/>
      <c r="E4" s="4"/>
      <c r="F4" s="3"/>
      <c r="G4" s="3">
        <v>99222</v>
      </c>
      <c r="H4" s="137"/>
      <c r="I4" s="1"/>
      <c r="J4" s="1"/>
      <c r="K4" s="1"/>
      <c r="L4" s="1"/>
      <c r="M4" s="5"/>
      <c r="N4" s="91"/>
      <c r="O4" s="88"/>
      <c r="P4" s="1"/>
      <c r="Q4" s="1"/>
      <c r="R4" s="1"/>
      <c r="S4" s="1"/>
      <c r="T4" s="1"/>
      <c r="U4" s="1"/>
      <c r="V4" s="1"/>
      <c r="W4" s="1"/>
    </row>
    <row r="5" spans="1:23" s="2" customFormat="1" ht="15.75" x14ac:dyDescent="0.25">
      <c r="A5" s="4" t="s">
        <v>32</v>
      </c>
      <c r="B5" s="11">
        <v>2020</v>
      </c>
      <c r="C5" s="3" t="s">
        <v>151</v>
      </c>
      <c r="D5" s="3">
        <v>7</v>
      </c>
      <c r="E5" s="4" t="s">
        <v>33</v>
      </c>
      <c r="F5" s="3">
        <v>172530</v>
      </c>
      <c r="G5" s="3" t="s">
        <v>34</v>
      </c>
      <c r="H5" s="137" t="s">
        <v>35</v>
      </c>
      <c r="I5" s="5"/>
      <c r="J5" s="1">
        <v>26920</v>
      </c>
      <c r="K5" s="5">
        <v>26920</v>
      </c>
      <c r="L5" s="5">
        <v>26920</v>
      </c>
      <c r="M5" s="5"/>
      <c r="N5" s="91">
        <v>210000</v>
      </c>
      <c r="O5" s="88"/>
      <c r="P5" s="1"/>
      <c r="Q5" s="1"/>
      <c r="R5" s="1"/>
      <c r="S5" s="1"/>
      <c r="T5" s="1"/>
      <c r="U5" s="1">
        <v>210000</v>
      </c>
      <c r="V5" s="1"/>
      <c r="W5" s="1"/>
    </row>
    <row r="6" spans="1:23" s="2" customFormat="1" ht="15.75" x14ac:dyDescent="0.25">
      <c r="A6" s="4"/>
      <c r="B6" s="11"/>
      <c r="C6" s="3"/>
      <c r="D6" s="3"/>
      <c r="E6" s="4"/>
      <c r="F6" s="3"/>
      <c r="G6" s="3">
        <v>134602</v>
      </c>
      <c r="H6" s="137" t="s">
        <v>36</v>
      </c>
      <c r="I6" s="5"/>
      <c r="J6" s="1">
        <v>1543</v>
      </c>
      <c r="K6" s="5">
        <v>1030</v>
      </c>
      <c r="L6" s="5">
        <v>513</v>
      </c>
      <c r="M6" s="5"/>
      <c r="N6" s="91"/>
      <c r="O6" s="88"/>
      <c r="P6" s="1"/>
      <c r="Q6" s="1"/>
      <c r="R6" s="1"/>
      <c r="S6" s="1"/>
      <c r="T6" s="1"/>
      <c r="U6" s="1"/>
      <c r="V6" s="1"/>
      <c r="W6" s="1"/>
    </row>
    <row r="7" spans="1:23" s="2" customFormat="1" ht="15.75" x14ac:dyDescent="0.25">
      <c r="A7" s="4" t="s">
        <v>26</v>
      </c>
      <c r="B7" s="11">
        <v>2015</v>
      </c>
      <c r="C7" s="3" t="s">
        <v>85</v>
      </c>
      <c r="D7" s="3">
        <v>7</v>
      </c>
      <c r="E7" s="4" t="s">
        <v>23</v>
      </c>
      <c r="F7" s="3">
        <v>132612</v>
      </c>
      <c r="G7" s="3" t="s">
        <v>27</v>
      </c>
      <c r="H7" s="137"/>
      <c r="I7" s="5"/>
      <c r="J7" s="5">
        <v>206884</v>
      </c>
      <c r="K7" s="6"/>
      <c r="L7" s="6"/>
      <c r="M7" s="6"/>
      <c r="N7" s="92"/>
      <c r="O7" s="88"/>
      <c r="P7" s="1"/>
      <c r="Q7" s="1">
        <v>210000</v>
      </c>
      <c r="R7" s="1"/>
      <c r="S7" s="1"/>
      <c r="T7" s="1"/>
      <c r="U7" s="1"/>
      <c r="V7" s="1"/>
      <c r="W7" s="1"/>
    </row>
    <row r="8" spans="1:23" s="2" customFormat="1" ht="15.75" x14ac:dyDescent="0.25">
      <c r="A8" s="4" t="s">
        <v>25</v>
      </c>
      <c r="B8" s="11"/>
      <c r="C8" s="3"/>
      <c r="D8" s="3"/>
      <c r="E8" s="4"/>
      <c r="F8" s="3"/>
      <c r="G8" s="3">
        <v>113214</v>
      </c>
      <c r="H8" s="137"/>
      <c r="I8" s="1"/>
      <c r="J8" s="1"/>
      <c r="K8" s="1"/>
      <c r="L8" s="1"/>
      <c r="M8" s="1"/>
      <c r="N8" s="93"/>
      <c r="O8" s="88"/>
      <c r="P8" s="1"/>
      <c r="Q8" s="1"/>
      <c r="R8" s="1"/>
      <c r="S8" s="1"/>
      <c r="T8" s="1"/>
      <c r="U8" s="1"/>
      <c r="V8" s="1"/>
      <c r="W8" s="1"/>
    </row>
    <row r="9" spans="1:23" s="2" customFormat="1" ht="15.75" x14ac:dyDescent="0.25">
      <c r="A9" s="138" t="s">
        <v>28</v>
      </c>
      <c r="B9" s="9">
        <v>2019</v>
      </c>
      <c r="C9" s="10" t="s">
        <v>88</v>
      </c>
      <c r="D9" s="10">
        <v>7</v>
      </c>
      <c r="E9" s="4" t="s">
        <v>23</v>
      </c>
      <c r="F9" s="3">
        <v>133405</v>
      </c>
      <c r="G9" s="3" t="s">
        <v>29</v>
      </c>
      <c r="H9" s="137" t="s">
        <v>30</v>
      </c>
      <c r="I9" s="5"/>
      <c r="J9" s="1">
        <v>26500</v>
      </c>
      <c r="K9" s="5">
        <v>24000</v>
      </c>
      <c r="L9" s="5"/>
      <c r="M9" s="5">
        <v>210000</v>
      </c>
      <c r="N9" s="92"/>
      <c r="O9" s="88"/>
      <c r="P9" s="1"/>
      <c r="Q9" s="1"/>
      <c r="R9" s="1"/>
      <c r="S9" s="1"/>
      <c r="T9" s="1">
        <v>210000</v>
      </c>
      <c r="U9" s="1"/>
      <c r="V9" s="1"/>
      <c r="W9" s="1"/>
    </row>
    <row r="10" spans="1:23" s="2" customFormat="1" ht="15.75" x14ac:dyDescent="0.25">
      <c r="A10" s="139"/>
      <c r="B10" s="9"/>
      <c r="C10" s="10"/>
      <c r="D10" s="10"/>
      <c r="E10" s="4"/>
      <c r="F10" s="3"/>
      <c r="G10" s="3">
        <v>103500</v>
      </c>
      <c r="H10" s="137" t="s">
        <v>31</v>
      </c>
      <c r="I10" s="5"/>
      <c r="J10" s="1">
        <v>929</v>
      </c>
      <c r="K10" s="5">
        <v>442</v>
      </c>
      <c r="L10" s="5"/>
      <c r="M10" s="5"/>
      <c r="N10" s="91"/>
      <c r="O10" s="88"/>
      <c r="P10" s="1"/>
      <c r="Q10" s="1"/>
      <c r="R10" s="1"/>
      <c r="S10" s="1"/>
      <c r="T10" s="1"/>
      <c r="U10" s="1"/>
      <c r="V10" s="1"/>
      <c r="W10" s="1"/>
    </row>
    <row r="11" spans="1:23" s="2" customFormat="1" ht="15.75" x14ac:dyDescent="0.25">
      <c r="A11" s="139" t="s">
        <v>42</v>
      </c>
      <c r="B11" s="9">
        <v>2019</v>
      </c>
      <c r="C11" s="10" t="s">
        <v>88</v>
      </c>
      <c r="D11" s="10">
        <v>7</v>
      </c>
      <c r="E11" s="4" t="s">
        <v>43</v>
      </c>
      <c r="F11" s="3">
        <v>68696</v>
      </c>
      <c r="G11" s="3" t="s">
        <v>44</v>
      </c>
      <c r="H11" s="137"/>
      <c r="I11" s="5"/>
      <c r="J11" s="5"/>
      <c r="K11" s="5"/>
      <c r="L11" s="5"/>
      <c r="M11" s="5">
        <v>78000</v>
      </c>
      <c r="N11" s="91"/>
      <c r="O11" s="88" t="s">
        <v>25</v>
      </c>
      <c r="P11" s="1"/>
      <c r="Q11" s="1"/>
      <c r="R11" s="1"/>
      <c r="S11" s="1"/>
      <c r="T11" s="1">
        <v>78000</v>
      </c>
      <c r="U11" s="1"/>
      <c r="V11" s="1"/>
      <c r="W11" s="1"/>
    </row>
    <row r="12" spans="1:23" s="2" customFormat="1" ht="15.75" x14ac:dyDescent="0.25">
      <c r="A12" s="139"/>
      <c r="B12" s="9"/>
      <c r="C12" s="10"/>
      <c r="D12" s="10"/>
      <c r="E12" s="4"/>
      <c r="F12" s="3"/>
      <c r="G12" s="3"/>
      <c r="H12" s="137"/>
      <c r="I12" s="5"/>
      <c r="J12" s="5"/>
      <c r="K12" s="5"/>
      <c r="L12" s="5"/>
      <c r="M12" s="5"/>
      <c r="N12" s="91"/>
      <c r="O12" s="88"/>
      <c r="P12" s="1"/>
      <c r="Q12" s="1"/>
      <c r="R12" s="1"/>
      <c r="S12" s="1"/>
      <c r="T12" s="1"/>
      <c r="U12" s="1"/>
      <c r="V12" s="1"/>
      <c r="W12" s="1"/>
    </row>
    <row r="13" spans="1:23" s="2" customFormat="1" ht="15.75" x14ac:dyDescent="0.25">
      <c r="A13" s="4" t="s">
        <v>37</v>
      </c>
      <c r="B13" s="11">
        <v>2021</v>
      </c>
      <c r="C13" s="3" t="s">
        <v>66</v>
      </c>
      <c r="D13" s="3">
        <v>7</v>
      </c>
      <c r="E13" s="4" t="s">
        <v>38</v>
      </c>
      <c r="F13" s="3">
        <v>46280</v>
      </c>
      <c r="G13" s="3" t="s">
        <v>39</v>
      </c>
      <c r="H13" s="137"/>
      <c r="I13" s="5"/>
      <c r="J13" s="5"/>
      <c r="K13" s="5"/>
      <c r="L13" s="5"/>
      <c r="M13" s="5"/>
      <c r="N13" s="91"/>
      <c r="O13" s="88"/>
      <c r="P13" s="1">
        <v>78000</v>
      </c>
      <c r="Q13" s="1"/>
      <c r="R13" s="1"/>
      <c r="S13" s="1"/>
      <c r="T13" s="1"/>
      <c r="U13" s="1"/>
      <c r="V13" s="1"/>
      <c r="W13" s="1">
        <v>78000</v>
      </c>
    </row>
    <row r="14" spans="1:23" s="2" customFormat="1" ht="15.75" x14ac:dyDescent="0.25">
      <c r="A14" s="139" t="s">
        <v>25</v>
      </c>
      <c r="B14" s="9"/>
      <c r="C14" s="10"/>
      <c r="D14" s="10"/>
      <c r="E14" s="4"/>
      <c r="F14" s="3"/>
      <c r="G14" s="3"/>
      <c r="H14" s="137"/>
      <c r="I14" s="5"/>
      <c r="J14" s="1"/>
      <c r="K14" s="5"/>
      <c r="L14" s="5"/>
      <c r="M14" s="5"/>
      <c r="N14" s="91"/>
      <c r="O14" s="88"/>
      <c r="P14" s="1"/>
      <c r="Q14" s="1"/>
      <c r="R14" s="1"/>
      <c r="S14" s="1"/>
      <c r="T14" s="1"/>
      <c r="U14" s="1"/>
      <c r="V14" s="1"/>
      <c r="W14" s="1"/>
    </row>
    <row r="15" spans="1:23" s="2" customFormat="1" ht="15.75" x14ac:dyDescent="0.25">
      <c r="A15" s="4" t="s">
        <v>40</v>
      </c>
      <c r="B15" s="11">
        <v>2017</v>
      </c>
      <c r="C15" s="3" t="s">
        <v>133</v>
      </c>
      <c r="D15" s="3">
        <v>7</v>
      </c>
      <c r="E15" s="4" t="s">
        <v>41</v>
      </c>
      <c r="F15" s="3">
        <v>56280</v>
      </c>
      <c r="G15" s="3" t="s">
        <v>39</v>
      </c>
      <c r="H15" s="137"/>
      <c r="I15" s="5"/>
      <c r="J15" s="1"/>
      <c r="K15" s="5">
        <v>78000</v>
      </c>
      <c r="L15" s="5"/>
      <c r="M15" s="5"/>
      <c r="N15" s="91"/>
      <c r="O15" s="88"/>
      <c r="P15" s="1"/>
      <c r="Q15" s="1"/>
      <c r="R15" s="1">
        <v>78000</v>
      </c>
      <c r="S15" s="1"/>
      <c r="T15" s="1"/>
      <c r="U15" s="1" t="s">
        <v>25</v>
      </c>
      <c r="V15" s="1"/>
      <c r="W15" s="1"/>
    </row>
    <row r="16" spans="1:23" s="2" customFormat="1" ht="15.75" x14ac:dyDescent="0.25">
      <c r="A16" s="4"/>
      <c r="B16" s="11"/>
      <c r="C16" s="3"/>
      <c r="D16" s="3"/>
      <c r="E16" s="4"/>
      <c r="F16" s="3"/>
      <c r="G16" s="3"/>
      <c r="H16" s="137"/>
      <c r="I16" s="5"/>
      <c r="J16" s="1"/>
      <c r="K16" s="5"/>
      <c r="L16" s="1"/>
      <c r="M16" s="5"/>
      <c r="N16" s="91"/>
      <c r="O16" s="88"/>
      <c r="P16" s="1"/>
      <c r="Q16" s="1"/>
      <c r="R16" s="1"/>
      <c r="S16" s="1"/>
      <c r="T16" s="1"/>
      <c r="U16" s="1"/>
      <c r="V16" s="1"/>
      <c r="W16" s="1"/>
    </row>
    <row r="17" spans="1:23" s="2" customFormat="1" ht="15.75" x14ac:dyDescent="0.25">
      <c r="A17" s="4" t="s">
        <v>45</v>
      </c>
      <c r="B17" s="11">
        <v>2017</v>
      </c>
      <c r="C17" s="3" t="s">
        <v>88</v>
      </c>
      <c r="D17" s="3">
        <v>12</v>
      </c>
      <c r="E17" s="4" t="s">
        <v>46</v>
      </c>
      <c r="F17" s="3">
        <v>308344</v>
      </c>
      <c r="G17" s="3" t="s">
        <v>29</v>
      </c>
      <c r="H17" s="137" t="s">
        <v>30</v>
      </c>
      <c r="I17" s="5"/>
      <c r="J17" s="5">
        <v>30000</v>
      </c>
      <c r="K17" s="5">
        <v>30000</v>
      </c>
      <c r="L17" s="5"/>
      <c r="M17" s="5"/>
      <c r="N17" s="91"/>
      <c r="O17" s="88"/>
      <c r="P17" s="1">
        <v>500000</v>
      </c>
      <c r="Q17" s="1"/>
      <c r="R17" s="1"/>
      <c r="S17" s="1"/>
      <c r="T17" s="1"/>
      <c r="U17" s="1"/>
      <c r="V17" s="1"/>
      <c r="W17" s="1"/>
    </row>
    <row r="18" spans="1:23" s="2" customFormat="1" ht="13.5" customHeight="1" x14ac:dyDescent="0.25">
      <c r="A18" s="139"/>
      <c r="B18" s="9"/>
      <c r="C18" s="10"/>
      <c r="D18" s="10"/>
      <c r="E18" s="4"/>
      <c r="F18" s="3"/>
      <c r="G18" s="3">
        <v>120000</v>
      </c>
      <c r="H18" s="137" t="s">
        <v>47</v>
      </c>
      <c r="I18" s="5"/>
      <c r="J18" s="5">
        <v>1104</v>
      </c>
      <c r="K18" s="5">
        <v>553</v>
      </c>
      <c r="L18" s="5"/>
      <c r="M18" s="5"/>
      <c r="N18" s="91"/>
      <c r="O18" s="88"/>
      <c r="P18" s="1"/>
      <c r="Q18" s="1"/>
      <c r="R18" s="1"/>
      <c r="S18" s="1"/>
      <c r="T18" s="1"/>
      <c r="U18" s="1"/>
      <c r="V18" s="1"/>
      <c r="W18" s="1"/>
    </row>
    <row r="19" spans="1:23" s="2" customFormat="1" ht="15.75" x14ac:dyDescent="0.25">
      <c r="A19" s="4" t="s">
        <v>48</v>
      </c>
      <c r="B19" s="11">
        <v>2012</v>
      </c>
      <c r="C19" s="3" t="s">
        <v>152</v>
      </c>
      <c r="D19" s="3">
        <v>10</v>
      </c>
      <c r="E19" s="4" t="s">
        <v>49</v>
      </c>
      <c r="F19" s="3">
        <v>112821</v>
      </c>
      <c r="G19" s="3" t="s">
        <v>50</v>
      </c>
      <c r="H19" s="140"/>
      <c r="I19" s="5"/>
      <c r="J19" s="5">
        <v>175000</v>
      </c>
      <c r="K19" s="6"/>
      <c r="L19" s="6"/>
      <c r="M19" s="6"/>
      <c r="N19" s="92"/>
      <c r="O19" s="88"/>
      <c r="P19" s="1"/>
      <c r="Q19" s="1"/>
      <c r="R19" s="1"/>
      <c r="S19" s="1"/>
      <c r="T19" s="1">
        <v>175000</v>
      </c>
      <c r="U19" s="1"/>
      <c r="V19" s="1"/>
      <c r="W19" s="1"/>
    </row>
    <row r="20" spans="1:23" s="2" customFormat="1" ht="15.75" x14ac:dyDescent="0.25">
      <c r="A20" s="139"/>
      <c r="B20" s="9"/>
      <c r="C20" s="10"/>
      <c r="D20" s="10"/>
      <c r="E20" s="4"/>
      <c r="F20" s="3"/>
      <c r="G20" s="3"/>
      <c r="H20" s="140"/>
      <c r="I20" s="5"/>
      <c r="J20" s="5"/>
      <c r="K20" s="5"/>
      <c r="L20" s="5"/>
      <c r="M20" s="5"/>
      <c r="N20" s="91"/>
      <c r="O20" s="88"/>
      <c r="P20" s="1"/>
      <c r="Q20" s="1"/>
      <c r="R20" s="1"/>
      <c r="S20" s="1"/>
      <c r="T20" s="1"/>
      <c r="U20" s="1"/>
      <c r="V20" s="1"/>
      <c r="W20" s="1"/>
    </row>
    <row r="21" spans="1:23" s="2" customFormat="1" ht="15.75" x14ac:dyDescent="0.25">
      <c r="A21" s="4" t="s">
        <v>51</v>
      </c>
      <c r="B21" s="11">
        <v>2005</v>
      </c>
      <c r="C21" s="3" t="s">
        <v>153</v>
      </c>
      <c r="D21" s="3">
        <v>15</v>
      </c>
      <c r="E21" s="4" t="s">
        <v>52</v>
      </c>
      <c r="F21" s="3">
        <v>61244</v>
      </c>
      <c r="G21" s="3" t="s">
        <v>39</v>
      </c>
      <c r="H21" s="140"/>
      <c r="I21" s="5"/>
      <c r="J21" s="5">
        <v>275000</v>
      </c>
      <c r="K21" s="6"/>
      <c r="L21" s="6"/>
      <c r="M21" s="6"/>
      <c r="N21" s="92"/>
      <c r="O21" s="88"/>
      <c r="P21" s="1"/>
      <c r="Q21" s="1"/>
      <c r="R21" s="1"/>
      <c r="S21" s="1"/>
      <c r="T21" s="1"/>
      <c r="U21" s="1"/>
      <c r="V21" s="1"/>
      <c r="W21" s="1"/>
    </row>
    <row r="22" spans="1:23" s="2" customFormat="1" ht="15.75" x14ac:dyDescent="0.25">
      <c r="A22" s="139"/>
      <c r="B22" s="9"/>
      <c r="C22" s="10"/>
      <c r="D22" s="10"/>
      <c r="E22" s="4"/>
      <c r="F22" s="3"/>
      <c r="G22" s="3" t="s">
        <v>25</v>
      </c>
      <c r="H22" s="140"/>
      <c r="I22" s="5"/>
      <c r="J22" s="5"/>
      <c r="K22" s="12"/>
      <c r="L22" s="5"/>
      <c r="M22" s="5"/>
      <c r="N22" s="91"/>
      <c r="O22" s="88"/>
      <c r="P22" s="1"/>
      <c r="Q22" s="1"/>
      <c r="R22" s="1"/>
      <c r="S22" s="1"/>
      <c r="T22" s="1"/>
      <c r="U22" s="1"/>
      <c r="V22" s="1"/>
      <c r="W22" s="1"/>
    </row>
    <row r="23" spans="1:23" s="2" customFormat="1" ht="15.75" x14ac:dyDescent="0.25">
      <c r="A23" s="143" t="s">
        <v>53</v>
      </c>
      <c r="B23" s="9">
        <v>2011</v>
      </c>
      <c r="C23" s="10" t="s">
        <v>82</v>
      </c>
      <c r="D23" s="144">
        <v>11</v>
      </c>
      <c r="E23" s="4" t="s">
        <v>54</v>
      </c>
      <c r="F23" s="3">
        <v>66500</v>
      </c>
      <c r="G23" s="3" t="s">
        <v>44</v>
      </c>
      <c r="H23" s="140"/>
      <c r="I23" s="5"/>
      <c r="J23" s="5"/>
      <c r="K23" s="12">
        <v>110000</v>
      </c>
      <c r="L23" s="6"/>
      <c r="M23" s="6"/>
      <c r="N23" s="92"/>
      <c r="O23" s="88"/>
      <c r="P23" s="1"/>
      <c r="Q23" s="1"/>
      <c r="R23" s="1"/>
      <c r="S23" s="1"/>
      <c r="T23" s="1"/>
      <c r="U23" s="1"/>
      <c r="V23" s="1">
        <v>110000</v>
      </c>
      <c r="W23" s="1"/>
    </row>
    <row r="24" spans="1:23" s="2" customFormat="1" ht="15.75" x14ac:dyDescent="0.25">
      <c r="A24" s="139"/>
      <c r="B24" s="9"/>
      <c r="C24" s="10"/>
      <c r="D24" s="10"/>
      <c r="E24" s="4" t="s">
        <v>25</v>
      </c>
      <c r="F24" s="3"/>
      <c r="G24" s="3"/>
      <c r="H24" s="140"/>
      <c r="I24" s="5"/>
      <c r="J24" s="5"/>
      <c r="K24" s="5"/>
      <c r="L24" s="5"/>
      <c r="M24" s="5"/>
      <c r="N24" s="91"/>
      <c r="O24" s="88"/>
      <c r="P24" s="1"/>
      <c r="Q24" s="1"/>
      <c r="R24" s="1"/>
      <c r="S24" s="1"/>
      <c r="T24" s="1"/>
      <c r="U24" s="1"/>
      <c r="V24" s="1"/>
      <c r="W24" s="1"/>
    </row>
    <row r="25" spans="1:23" s="2" customFormat="1" ht="15.75" x14ac:dyDescent="0.25">
      <c r="A25" s="4" t="s">
        <v>55</v>
      </c>
      <c r="B25" s="11">
        <v>2016</v>
      </c>
      <c r="C25" s="3" t="s">
        <v>133</v>
      </c>
      <c r="D25" s="3">
        <v>8</v>
      </c>
      <c r="E25" s="4" t="s">
        <v>56</v>
      </c>
      <c r="F25" s="3">
        <v>45667</v>
      </c>
      <c r="G25" s="3" t="s">
        <v>44</v>
      </c>
      <c r="H25" s="140"/>
      <c r="I25" s="5"/>
      <c r="J25" s="5"/>
      <c r="K25" s="5"/>
      <c r="L25" s="5">
        <v>52000</v>
      </c>
      <c r="M25" s="6"/>
      <c r="N25" s="92"/>
      <c r="O25" s="88"/>
      <c r="P25" s="1"/>
      <c r="Q25" s="1"/>
      <c r="R25" s="1"/>
      <c r="S25" s="1"/>
      <c r="T25" s="1">
        <v>52000</v>
      </c>
      <c r="U25" s="1"/>
      <c r="V25" s="1"/>
      <c r="W25" s="1"/>
    </row>
    <row r="26" spans="1:23" s="2" customFormat="1" ht="15.75" x14ac:dyDescent="0.25">
      <c r="A26" s="4" t="s">
        <v>25</v>
      </c>
      <c r="B26" s="11"/>
      <c r="C26" s="3"/>
      <c r="D26" s="3"/>
      <c r="E26" s="4"/>
      <c r="F26" s="3"/>
      <c r="G26" s="3"/>
      <c r="H26" s="140"/>
      <c r="I26" s="5"/>
      <c r="J26" s="5"/>
      <c r="K26" s="5"/>
      <c r="L26" s="5"/>
      <c r="M26" s="5"/>
      <c r="N26" s="91"/>
      <c r="O26" s="88"/>
      <c r="P26" s="1"/>
      <c r="Q26" s="1"/>
      <c r="R26" s="1"/>
      <c r="S26" s="1"/>
      <c r="T26" s="1"/>
      <c r="U26" s="1"/>
      <c r="V26" s="1"/>
      <c r="W26" s="1"/>
    </row>
    <row r="27" spans="1:23" s="2" customFormat="1" ht="15.75" x14ac:dyDescent="0.25">
      <c r="A27" s="139" t="s">
        <v>57</v>
      </c>
      <c r="B27" s="9">
        <v>2018</v>
      </c>
      <c r="C27" s="10" t="s">
        <v>88</v>
      </c>
      <c r="D27" s="10">
        <v>8</v>
      </c>
      <c r="E27" s="4" t="s">
        <v>58</v>
      </c>
      <c r="F27" s="3">
        <v>12750</v>
      </c>
      <c r="G27" s="3" t="s">
        <v>44</v>
      </c>
      <c r="H27" s="140"/>
      <c r="I27" s="5"/>
      <c r="J27" s="1"/>
      <c r="K27" s="5"/>
      <c r="L27" s="5"/>
      <c r="M27" s="5">
        <v>12750</v>
      </c>
      <c r="N27" s="91"/>
      <c r="O27" s="88"/>
      <c r="P27" s="1"/>
      <c r="Q27" s="1"/>
      <c r="R27" s="1"/>
      <c r="S27" s="1"/>
      <c r="T27" s="1"/>
      <c r="U27" s="1">
        <v>12750</v>
      </c>
      <c r="V27" s="1"/>
      <c r="W27" s="1"/>
    </row>
    <row r="28" spans="1:23" s="2" customFormat="1" ht="15.75" x14ac:dyDescent="0.25">
      <c r="A28" s="139"/>
      <c r="B28" s="9"/>
      <c r="C28" s="10"/>
      <c r="D28" s="10"/>
      <c r="E28" s="4"/>
      <c r="F28" s="3"/>
      <c r="G28" s="3"/>
      <c r="H28" s="140"/>
      <c r="I28" s="5"/>
      <c r="J28" s="1"/>
      <c r="K28" s="5"/>
      <c r="L28" s="5"/>
      <c r="M28" s="5"/>
      <c r="N28" s="91"/>
      <c r="O28" s="88"/>
      <c r="P28" s="1"/>
      <c r="Q28" s="1"/>
      <c r="R28" s="1"/>
      <c r="S28" s="1"/>
      <c r="T28" s="1"/>
      <c r="U28" s="1"/>
      <c r="V28" s="1"/>
      <c r="W28" s="1"/>
    </row>
    <row r="29" spans="1:23" s="2" customFormat="1" ht="15.75" x14ac:dyDescent="0.25">
      <c r="A29" s="139" t="s">
        <v>59</v>
      </c>
      <c r="B29" s="9">
        <v>2008</v>
      </c>
      <c r="C29" s="10" t="s">
        <v>88</v>
      </c>
      <c r="D29" s="10">
        <v>10</v>
      </c>
      <c r="E29" s="4" t="s">
        <v>60</v>
      </c>
      <c r="F29" s="3">
        <v>8063</v>
      </c>
      <c r="G29" s="3" t="s">
        <v>44</v>
      </c>
      <c r="H29" s="140"/>
      <c r="I29" s="5"/>
      <c r="J29" s="5"/>
      <c r="K29" s="5"/>
      <c r="L29" s="5"/>
      <c r="M29" s="5"/>
      <c r="N29" s="91"/>
      <c r="O29" s="88"/>
      <c r="P29" s="1"/>
      <c r="Q29" s="1"/>
      <c r="R29" s="1"/>
      <c r="S29" s="1"/>
      <c r="T29" s="1"/>
      <c r="U29" s="1"/>
      <c r="V29" s="1"/>
      <c r="W29" s="1"/>
    </row>
    <row r="30" spans="1:23" s="2" customFormat="1" ht="15.75" x14ac:dyDescent="0.25">
      <c r="A30" s="139"/>
      <c r="B30" s="9"/>
      <c r="C30" s="10"/>
      <c r="D30" s="10"/>
      <c r="E30" s="4"/>
      <c r="F30" s="3"/>
      <c r="G30" s="3"/>
      <c r="H30" s="140"/>
      <c r="I30" s="5"/>
      <c r="J30" s="5"/>
      <c r="K30" s="5"/>
      <c r="L30" s="5"/>
      <c r="M30" s="5"/>
      <c r="N30" s="91"/>
      <c r="O30" s="88"/>
      <c r="P30" s="1"/>
      <c r="Q30" s="1"/>
      <c r="R30" s="1"/>
      <c r="S30" s="1"/>
      <c r="T30" s="1"/>
      <c r="U30" s="1"/>
      <c r="V30" s="1"/>
      <c r="W30" s="1"/>
    </row>
    <row r="31" spans="1:23" s="2" customFormat="1" ht="15.75" x14ac:dyDescent="0.25">
      <c r="A31" s="139" t="s">
        <v>61</v>
      </c>
      <c r="B31" s="9">
        <v>2019</v>
      </c>
      <c r="C31" s="10" t="s">
        <v>139</v>
      </c>
      <c r="D31" s="10">
        <v>30</v>
      </c>
      <c r="E31" s="4" t="s">
        <v>61</v>
      </c>
      <c r="F31" s="3">
        <v>9195</v>
      </c>
      <c r="G31" s="3" t="s">
        <v>44</v>
      </c>
      <c r="H31" s="140"/>
      <c r="I31" s="5"/>
      <c r="J31" s="1"/>
      <c r="K31" s="5"/>
      <c r="L31" s="5"/>
      <c r="M31" s="5"/>
      <c r="N31" s="91"/>
      <c r="O31" s="88"/>
      <c r="P31" s="1"/>
      <c r="Q31" s="1"/>
      <c r="R31" s="1"/>
      <c r="S31" s="1"/>
      <c r="T31" s="1"/>
      <c r="U31" s="1"/>
      <c r="V31" s="1"/>
      <c r="W31" s="1"/>
    </row>
    <row r="32" spans="1:23" s="2" customFormat="1" ht="13.5" customHeight="1" x14ac:dyDescent="0.25">
      <c r="A32" s="139"/>
      <c r="B32" s="9"/>
      <c r="C32" s="10"/>
      <c r="D32" s="10"/>
      <c r="E32" s="4"/>
      <c r="F32" s="3"/>
      <c r="G32" s="3"/>
      <c r="H32" s="140"/>
      <c r="I32" s="5"/>
      <c r="J32" s="1"/>
      <c r="K32" s="5"/>
      <c r="L32" s="5"/>
      <c r="M32" s="5"/>
      <c r="N32" s="91"/>
      <c r="O32" s="88"/>
      <c r="P32" s="1"/>
      <c r="Q32" s="1"/>
      <c r="R32" s="1"/>
      <c r="S32" s="1"/>
      <c r="T32" s="1"/>
      <c r="U32" s="1"/>
      <c r="V32" s="1"/>
      <c r="W32" s="1"/>
    </row>
    <row r="33" spans="1:25" s="2" customFormat="1" ht="15.75" x14ac:dyDescent="0.25">
      <c r="A33" s="139" t="s">
        <v>62</v>
      </c>
      <c r="B33" s="9">
        <v>2020</v>
      </c>
      <c r="C33" s="10" t="s">
        <v>66</v>
      </c>
      <c r="D33" s="10">
        <v>20</v>
      </c>
      <c r="E33" s="4" t="s">
        <v>63</v>
      </c>
      <c r="F33" s="3">
        <v>13692</v>
      </c>
      <c r="G33" s="3" t="s">
        <v>44</v>
      </c>
      <c r="H33" s="137"/>
      <c r="I33" s="5"/>
      <c r="J33" s="1"/>
      <c r="K33" s="5"/>
      <c r="L33" s="5"/>
      <c r="M33" s="5"/>
      <c r="N33" s="91"/>
      <c r="O33" s="88"/>
      <c r="P33" s="1"/>
      <c r="Q33" s="1"/>
      <c r="R33" s="1"/>
      <c r="S33" s="1"/>
      <c r="T33" s="1"/>
      <c r="U33" s="1"/>
      <c r="V33" s="1"/>
      <c r="W33" s="1"/>
    </row>
    <row r="34" spans="1:25" s="2" customFormat="1" ht="15.75" x14ac:dyDescent="0.25">
      <c r="A34" s="139"/>
      <c r="B34" s="9"/>
      <c r="C34" s="10"/>
      <c r="D34" s="10"/>
      <c r="E34" s="4"/>
      <c r="F34" s="3"/>
      <c r="G34" s="3"/>
      <c r="H34" s="137"/>
      <c r="I34" s="5"/>
      <c r="J34" s="1"/>
      <c r="K34" s="5"/>
      <c r="L34" s="5"/>
      <c r="M34" s="5"/>
      <c r="N34" s="91"/>
      <c r="O34" s="88"/>
      <c r="P34" s="1"/>
      <c r="Q34" s="1"/>
      <c r="R34" s="1"/>
      <c r="S34" s="1"/>
      <c r="T34" s="1"/>
      <c r="U34" s="1"/>
      <c r="V34" s="1"/>
      <c r="W34" s="1"/>
    </row>
    <row r="35" spans="1:25" s="2" customFormat="1" ht="15.75" x14ac:dyDescent="0.25">
      <c r="A35" s="139" t="s">
        <v>64</v>
      </c>
      <c r="B35" s="9">
        <v>2015</v>
      </c>
      <c r="C35" s="10" t="s">
        <v>85</v>
      </c>
      <c r="D35" s="10">
        <v>15</v>
      </c>
      <c r="E35" s="4" t="s">
        <v>65</v>
      </c>
      <c r="F35" s="3">
        <v>10950</v>
      </c>
      <c r="G35" s="3" t="s">
        <v>44</v>
      </c>
      <c r="H35" s="137"/>
      <c r="I35" s="5"/>
      <c r="J35" s="1"/>
      <c r="K35" s="5"/>
      <c r="L35" s="5"/>
      <c r="M35" s="5"/>
      <c r="N35" s="91"/>
      <c r="O35" s="88"/>
      <c r="P35" s="1"/>
      <c r="Q35" s="1"/>
      <c r="R35" s="1"/>
      <c r="S35" s="1"/>
      <c r="T35" s="1"/>
      <c r="U35" s="1"/>
      <c r="V35" s="1"/>
      <c r="W35" s="1"/>
    </row>
    <row r="36" spans="1:25" s="2" customFormat="1" ht="16.5" thickBot="1" x14ac:dyDescent="0.3">
      <c r="A36" s="208"/>
      <c r="B36" s="209"/>
      <c r="C36" s="210"/>
      <c r="D36" s="210"/>
      <c r="E36" s="211"/>
      <c r="F36" s="212"/>
      <c r="G36" s="212"/>
      <c r="H36" s="213"/>
      <c r="I36" s="214"/>
      <c r="J36" s="215"/>
      <c r="K36" s="214"/>
      <c r="L36" s="214"/>
      <c r="M36" s="214"/>
      <c r="N36" s="216"/>
      <c r="O36" s="217"/>
      <c r="P36" s="215"/>
      <c r="Q36" s="215"/>
      <c r="R36" s="215"/>
      <c r="S36" s="215"/>
      <c r="T36" s="215"/>
      <c r="U36" s="215"/>
      <c r="V36" s="215"/>
      <c r="W36" s="215"/>
    </row>
    <row r="37" spans="1:25" ht="16.5" thickTop="1" x14ac:dyDescent="0.25">
      <c r="A37" s="201" t="s">
        <v>74</v>
      </c>
      <c r="B37" s="202"/>
      <c r="C37" s="203"/>
      <c r="D37" s="203"/>
      <c r="E37" s="203"/>
      <c r="F37" s="203"/>
      <c r="G37" s="203"/>
      <c r="H37" s="203"/>
      <c r="I37" s="204"/>
      <c r="J37" s="204">
        <v>-31884</v>
      </c>
      <c r="K37" s="204"/>
      <c r="L37" s="205"/>
      <c r="M37" s="205">
        <v>-60000</v>
      </c>
      <c r="N37" s="206">
        <v>-60000</v>
      </c>
      <c r="O37" s="207"/>
      <c r="P37" s="205">
        <v>-60000</v>
      </c>
      <c r="Q37" s="205">
        <v>-60000</v>
      </c>
      <c r="R37" s="205"/>
      <c r="S37" s="205"/>
      <c r="T37" s="205">
        <v>-60000</v>
      </c>
      <c r="U37" s="205">
        <v>-60000</v>
      </c>
      <c r="V37" s="205"/>
      <c r="W37" s="205">
        <v>-60000</v>
      </c>
      <c r="Y37" s="16"/>
    </row>
    <row r="38" spans="1:25" ht="15.75" x14ac:dyDescent="0.25">
      <c r="A38" s="13" t="s">
        <v>75</v>
      </c>
      <c r="B38" s="43"/>
      <c r="C38" s="44"/>
      <c r="D38" s="44"/>
      <c r="E38" s="44"/>
      <c r="F38" s="44"/>
      <c r="G38" s="44"/>
      <c r="H38" s="44"/>
      <c r="I38" s="19"/>
      <c r="J38" s="19"/>
      <c r="K38" s="19">
        <v>-15000</v>
      </c>
      <c r="L38" s="14" t="s">
        <v>25</v>
      </c>
      <c r="M38" s="14">
        <v>-15000</v>
      </c>
      <c r="N38" s="83"/>
      <c r="O38" s="89" t="s">
        <v>25</v>
      </c>
      <c r="P38" s="14">
        <v>-15000</v>
      </c>
      <c r="Q38" s="14"/>
      <c r="R38" s="14">
        <v>-15000</v>
      </c>
      <c r="S38" s="14"/>
      <c r="T38" s="14">
        <v>-15000</v>
      </c>
      <c r="U38" s="14"/>
      <c r="V38" s="14"/>
      <c r="W38" s="14">
        <v>-15000</v>
      </c>
      <c r="Y38" s="16"/>
    </row>
    <row r="39" spans="1:25" ht="15.75" x14ac:dyDescent="0.25">
      <c r="A39" s="13" t="s">
        <v>76</v>
      </c>
      <c r="B39" s="43"/>
      <c r="C39" s="44"/>
      <c r="D39" s="44"/>
      <c r="E39" s="44"/>
      <c r="F39" s="44"/>
      <c r="G39" s="44"/>
      <c r="H39" s="44"/>
      <c r="I39" s="19"/>
      <c r="J39" s="19"/>
      <c r="K39" s="19"/>
      <c r="L39" s="14"/>
      <c r="M39" s="14"/>
      <c r="N39" s="83"/>
      <c r="O39" s="89"/>
      <c r="P39" s="14">
        <v>-150000</v>
      </c>
      <c r="Q39" s="14"/>
      <c r="R39" s="14"/>
      <c r="S39" s="14"/>
      <c r="T39" s="14"/>
      <c r="U39" s="14"/>
      <c r="V39" s="14"/>
      <c r="W39" s="14"/>
      <c r="Y39" s="16"/>
    </row>
    <row r="40" spans="1:25" ht="15.75" x14ac:dyDescent="0.25">
      <c r="A40" s="13" t="s">
        <v>78</v>
      </c>
      <c r="B40" s="43"/>
      <c r="C40" s="44"/>
      <c r="D40" s="44"/>
      <c r="E40" s="44"/>
      <c r="F40" s="44"/>
      <c r="G40" s="44"/>
      <c r="H40" s="44"/>
      <c r="I40" s="19"/>
      <c r="J40" s="19">
        <v>-45000</v>
      </c>
      <c r="K40" s="19"/>
      <c r="L40" s="14"/>
      <c r="M40" s="14"/>
      <c r="N40" s="83"/>
      <c r="O40" s="89"/>
      <c r="P40" s="14"/>
      <c r="Q40" s="14"/>
      <c r="R40" s="14"/>
      <c r="S40" s="14"/>
      <c r="T40" s="14">
        <v>-45000</v>
      </c>
      <c r="U40" s="14"/>
      <c r="V40" s="14"/>
      <c r="W40" s="14"/>
      <c r="Y40" s="16"/>
    </row>
    <row r="41" spans="1:25" ht="15.75" x14ac:dyDescent="0.25">
      <c r="A41" s="13" t="s">
        <v>77</v>
      </c>
      <c r="B41" s="43"/>
      <c r="C41" s="44"/>
      <c r="D41" s="44"/>
      <c r="E41" s="44"/>
      <c r="F41" s="44"/>
      <c r="G41" s="44"/>
      <c r="H41" s="44"/>
      <c r="I41" s="19"/>
      <c r="J41" s="19">
        <v>-50000</v>
      </c>
      <c r="K41" s="19"/>
      <c r="L41" s="14"/>
      <c r="M41" s="14"/>
      <c r="N41" s="83"/>
      <c r="O41" s="89"/>
      <c r="P41" s="14"/>
      <c r="Q41" s="14"/>
      <c r="R41" s="14"/>
      <c r="S41" s="14"/>
      <c r="T41" s="14"/>
      <c r="U41" s="14"/>
      <c r="V41" s="14"/>
      <c r="W41" s="14"/>
      <c r="Y41" s="16"/>
    </row>
    <row r="42" spans="1:25" ht="16.5" thickBot="1" x14ac:dyDescent="0.3">
      <c r="A42" s="218" t="s">
        <v>79</v>
      </c>
      <c r="B42" s="219"/>
      <c r="C42" s="220"/>
      <c r="D42" s="220"/>
      <c r="E42" s="220"/>
      <c r="F42" s="220"/>
      <c r="G42" s="220"/>
      <c r="H42" s="220"/>
      <c r="I42" s="221"/>
      <c r="J42" s="221"/>
      <c r="K42" s="221"/>
      <c r="L42" s="222"/>
      <c r="M42" s="222"/>
      <c r="N42" s="223"/>
      <c r="O42" s="224"/>
      <c r="P42" s="222"/>
      <c r="Q42" s="222"/>
      <c r="R42" s="222"/>
      <c r="S42" s="222"/>
      <c r="T42" s="222"/>
      <c r="U42" s="222"/>
      <c r="V42" s="222"/>
      <c r="W42" s="222"/>
      <c r="Y42" s="16"/>
    </row>
    <row r="43" spans="1:25" ht="16.5" thickTop="1" x14ac:dyDescent="0.25">
      <c r="A43" s="225" t="s">
        <v>68</v>
      </c>
      <c r="B43" s="226"/>
      <c r="C43" s="227"/>
      <c r="D43" s="227"/>
      <c r="E43" s="227"/>
      <c r="F43" s="227"/>
      <c r="G43" s="227"/>
      <c r="H43" s="227"/>
      <c r="I43" s="228"/>
      <c r="J43" s="228">
        <v>-50750</v>
      </c>
      <c r="K43" s="228"/>
      <c r="L43" s="229"/>
      <c r="M43" s="229"/>
      <c r="N43" s="230"/>
      <c r="O43" s="231"/>
      <c r="P43" s="229"/>
      <c r="Q43" s="229"/>
      <c r="R43" s="229"/>
      <c r="S43" s="229"/>
      <c r="T43" s="229"/>
      <c r="U43" s="229"/>
      <c r="V43" s="229"/>
      <c r="W43" s="229"/>
      <c r="Y43" s="16"/>
    </row>
    <row r="44" spans="1:25" ht="16.5" thickBot="1" x14ac:dyDescent="0.3">
      <c r="A44" s="218" t="s">
        <v>69</v>
      </c>
      <c r="B44" s="219"/>
      <c r="C44" s="220"/>
      <c r="D44" s="220"/>
      <c r="E44" s="220"/>
      <c r="F44" s="220"/>
      <c r="G44" s="220"/>
      <c r="H44" s="220"/>
      <c r="I44" s="221"/>
      <c r="J44" s="221">
        <v>-415000</v>
      </c>
      <c r="K44" s="221"/>
      <c r="L44" s="222">
        <v>-40000</v>
      </c>
      <c r="M44" s="222">
        <v>-66000</v>
      </c>
      <c r="N44" s="223"/>
      <c r="O44" s="224"/>
      <c r="P44" s="222"/>
      <c r="Q44" s="222"/>
      <c r="R44" s="222"/>
      <c r="S44" s="222"/>
      <c r="T44" s="222"/>
      <c r="U44" s="222"/>
      <c r="V44" s="222"/>
      <c r="W44" s="222"/>
      <c r="Y44" s="16"/>
    </row>
    <row r="45" spans="1:25" ht="16.5" thickTop="1" x14ac:dyDescent="0.25">
      <c r="A45" s="225" t="s">
        <v>121</v>
      </c>
      <c r="B45" s="226"/>
      <c r="C45" s="227"/>
      <c r="D45" s="227"/>
      <c r="E45" s="227"/>
      <c r="F45" s="227"/>
      <c r="G45" s="227"/>
      <c r="H45" s="227"/>
      <c r="I45" s="228"/>
      <c r="J45" s="228"/>
      <c r="K45" s="228">
        <v>-113000</v>
      </c>
      <c r="L45" s="229"/>
      <c r="M45" s="229">
        <v>-159750</v>
      </c>
      <c r="N45" s="230">
        <v>-150000</v>
      </c>
      <c r="O45" s="231">
        <v>0</v>
      </c>
      <c r="P45" s="229">
        <v>-563000</v>
      </c>
      <c r="Q45" s="229">
        <v>-150000</v>
      </c>
      <c r="R45" s="229">
        <v>-63000</v>
      </c>
      <c r="S45" s="229"/>
      <c r="T45" s="229">
        <v>-395000</v>
      </c>
      <c r="U45" s="229">
        <v>-162750</v>
      </c>
      <c r="V45" s="229">
        <v>-110000</v>
      </c>
      <c r="W45" s="229">
        <v>-213000</v>
      </c>
      <c r="Y45" s="16"/>
    </row>
    <row r="46" spans="1:25" s="2" customFormat="1" ht="16.5" thickBot="1" x14ac:dyDescent="0.3">
      <c r="A46" s="208"/>
      <c r="B46" s="209"/>
      <c r="C46" s="210"/>
      <c r="D46" s="210"/>
      <c r="E46" s="211"/>
      <c r="F46" s="212"/>
      <c r="G46" s="212"/>
      <c r="H46" s="213"/>
      <c r="I46" s="214"/>
      <c r="J46" s="215"/>
      <c r="K46" s="214"/>
      <c r="L46" s="214"/>
      <c r="M46" s="214"/>
      <c r="N46" s="216"/>
      <c r="O46" s="217"/>
      <c r="P46" s="215"/>
      <c r="Q46" s="215"/>
      <c r="R46" s="215"/>
      <c r="S46" s="215"/>
      <c r="T46" s="215"/>
      <c r="U46" s="215"/>
      <c r="V46" s="215"/>
      <c r="W46" s="215"/>
    </row>
    <row r="47" spans="1:25" ht="16.5" thickTop="1" x14ac:dyDescent="0.25">
      <c r="A47" s="201" t="s">
        <v>125</v>
      </c>
      <c r="B47" s="202"/>
      <c r="C47" s="203"/>
      <c r="D47" s="203"/>
      <c r="E47" s="203"/>
      <c r="F47" s="203"/>
      <c r="G47" s="203"/>
      <c r="H47" s="203"/>
      <c r="I47" s="204"/>
      <c r="J47" s="204">
        <f t="shared" ref="J47:W47" si="0">SUM(J3:J45)</f>
        <v>151246</v>
      </c>
      <c r="K47" s="204">
        <f t="shared" si="0"/>
        <v>142945</v>
      </c>
      <c r="L47" s="204">
        <f t="shared" si="0"/>
        <v>39433</v>
      </c>
      <c r="M47" s="204">
        <f t="shared" si="0"/>
        <v>0</v>
      </c>
      <c r="N47" s="206">
        <f t="shared" si="0"/>
        <v>0</v>
      </c>
      <c r="O47" s="232">
        <f t="shared" si="0"/>
        <v>0</v>
      </c>
      <c r="P47" s="204">
        <f t="shared" si="0"/>
        <v>0</v>
      </c>
      <c r="Q47" s="204">
        <f t="shared" si="0"/>
        <v>0</v>
      </c>
      <c r="R47" s="204">
        <f t="shared" si="0"/>
        <v>0</v>
      </c>
      <c r="S47" s="204">
        <f t="shared" si="0"/>
        <v>0</v>
      </c>
      <c r="T47" s="204">
        <f t="shared" si="0"/>
        <v>0</v>
      </c>
      <c r="U47" s="204">
        <f t="shared" si="0"/>
        <v>0</v>
      </c>
      <c r="V47" s="204">
        <f t="shared" si="0"/>
        <v>0</v>
      </c>
      <c r="W47" s="204">
        <f t="shared" si="0"/>
        <v>0</v>
      </c>
      <c r="Y47" s="16"/>
    </row>
    <row r="48" spans="1:25" ht="15.75" x14ac:dyDescent="0.25">
      <c r="A48" s="13" t="s">
        <v>67</v>
      </c>
      <c r="B48" s="43"/>
      <c r="C48" s="44"/>
      <c r="D48" s="44"/>
      <c r="E48" s="44"/>
      <c r="F48" s="44"/>
      <c r="G48" s="44"/>
      <c r="H48" s="44"/>
      <c r="I48" s="19"/>
      <c r="J48" s="19">
        <v>-86996</v>
      </c>
      <c r="K48" s="19">
        <v>-82945</v>
      </c>
      <c r="L48" s="19">
        <v>-27433</v>
      </c>
      <c r="M48" s="19"/>
      <c r="N48" s="83"/>
      <c r="O48" s="89"/>
      <c r="P48" s="14"/>
      <c r="Q48" s="14"/>
      <c r="R48" s="14"/>
      <c r="S48" s="14"/>
      <c r="T48" s="14"/>
      <c r="U48" s="14"/>
      <c r="V48" s="14"/>
      <c r="W48" s="14"/>
      <c r="Y48" s="16"/>
    </row>
    <row r="49" spans="1:25" ht="15.75" x14ac:dyDescent="0.25">
      <c r="A49" s="13" t="s">
        <v>126</v>
      </c>
      <c r="B49" s="43"/>
      <c r="C49" s="44"/>
      <c r="D49" s="44"/>
      <c r="E49" s="44"/>
      <c r="F49" s="44"/>
      <c r="G49" s="44"/>
      <c r="H49" s="44"/>
      <c r="I49" s="19"/>
      <c r="J49" s="19">
        <v>-17500</v>
      </c>
      <c r="K49" s="19">
        <v>-60000</v>
      </c>
      <c r="L49" s="19">
        <v>-12000</v>
      </c>
      <c r="M49" s="19"/>
      <c r="N49" s="83"/>
      <c r="O49" s="89"/>
      <c r="P49" s="14"/>
      <c r="Q49" s="14"/>
      <c r="R49" s="14"/>
      <c r="S49" s="14"/>
      <c r="T49" s="14"/>
      <c r="U49" s="14"/>
      <c r="V49" s="14"/>
      <c r="W49" s="14"/>
      <c r="Y49" s="16"/>
    </row>
    <row r="50" spans="1:25" ht="15.75" x14ac:dyDescent="0.25">
      <c r="A50" s="13" t="s">
        <v>73</v>
      </c>
      <c r="B50" s="43"/>
      <c r="C50" s="44"/>
      <c r="D50" s="44"/>
      <c r="E50" s="44"/>
      <c r="F50" s="44"/>
      <c r="G50" s="44"/>
      <c r="H50" s="44"/>
      <c r="I50" s="19"/>
      <c r="J50" s="19">
        <v>-13000</v>
      </c>
      <c r="K50" s="19"/>
      <c r="L50" s="19"/>
      <c r="M50" s="19"/>
      <c r="N50" s="83"/>
      <c r="O50" s="89"/>
      <c r="P50" s="14"/>
      <c r="Q50" s="14"/>
      <c r="R50" s="14"/>
      <c r="S50" s="14"/>
      <c r="T50" s="14"/>
      <c r="U50" s="14"/>
      <c r="V50" s="14"/>
      <c r="W50" s="14"/>
      <c r="Y50" s="16"/>
    </row>
    <row r="51" spans="1:25" ht="15.75" x14ac:dyDescent="0.25">
      <c r="A51" s="13" t="s">
        <v>73</v>
      </c>
      <c r="B51" s="43"/>
      <c r="C51" s="44"/>
      <c r="D51" s="44"/>
      <c r="E51" s="44"/>
      <c r="F51" s="44"/>
      <c r="G51" s="44"/>
      <c r="H51" s="44"/>
      <c r="I51" s="19"/>
      <c r="J51" s="19">
        <v>-33750</v>
      </c>
      <c r="K51" s="19"/>
      <c r="L51" s="19"/>
      <c r="M51" s="19"/>
      <c r="N51" s="83"/>
      <c r="O51" s="89"/>
      <c r="P51" s="14"/>
      <c r="Q51" s="14"/>
      <c r="R51" s="14"/>
      <c r="S51" s="14"/>
      <c r="T51" s="14"/>
      <c r="U51" s="14"/>
      <c r="V51" s="14"/>
      <c r="W51" s="14"/>
      <c r="Y51" s="16"/>
    </row>
    <row r="52" spans="1:25" ht="15.75" x14ac:dyDescent="0.25">
      <c r="A52" s="13" t="s">
        <v>71</v>
      </c>
      <c r="B52" s="43"/>
      <c r="C52" s="44"/>
      <c r="D52" s="44"/>
      <c r="E52" s="44"/>
      <c r="F52" s="44"/>
      <c r="G52" s="44"/>
      <c r="H52" s="44"/>
      <c r="I52" s="19"/>
      <c r="J52" s="19">
        <f t="shared" ref="J52:W52" si="1">SUM(J47:J51)</f>
        <v>0</v>
      </c>
      <c r="K52" s="19">
        <f t="shared" si="1"/>
        <v>0</v>
      </c>
      <c r="L52" s="19">
        <f t="shared" si="1"/>
        <v>0</v>
      </c>
      <c r="M52" s="19">
        <f t="shared" si="1"/>
        <v>0</v>
      </c>
      <c r="N52" s="83">
        <f t="shared" si="1"/>
        <v>0</v>
      </c>
      <c r="O52" s="63">
        <f t="shared" si="1"/>
        <v>0</v>
      </c>
      <c r="P52" s="19">
        <f t="shared" si="1"/>
        <v>0</v>
      </c>
      <c r="Q52" s="19">
        <f t="shared" si="1"/>
        <v>0</v>
      </c>
      <c r="R52" s="19">
        <f t="shared" si="1"/>
        <v>0</v>
      </c>
      <c r="S52" s="19">
        <f t="shared" si="1"/>
        <v>0</v>
      </c>
      <c r="T52" s="19">
        <f t="shared" si="1"/>
        <v>0</v>
      </c>
      <c r="U52" s="19">
        <f t="shared" si="1"/>
        <v>0</v>
      </c>
      <c r="V52" s="19">
        <f t="shared" si="1"/>
        <v>0</v>
      </c>
      <c r="W52" s="19">
        <f t="shared" si="1"/>
        <v>0</v>
      </c>
      <c r="Y52" s="16"/>
    </row>
    <row r="53" spans="1:25" ht="16.5" thickBot="1" x14ac:dyDescent="0.3">
      <c r="A53" s="218" t="s">
        <v>72</v>
      </c>
      <c r="B53" s="219"/>
      <c r="C53" s="220"/>
      <c r="D53" s="220"/>
      <c r="E53" s="220"/>
      <c r="F53" s="220"/>
      <c r="G53" s="220"/>
      <c r="H53" s="220"/>
      <c r="I53" s="221"/>
      <c r="J53" s="221">
        <v>-25000</v>
      </c>
      <c r="K53" s="221">
        <v>-50000</v>
      </c>
      <c r="L53" s="222">
        <v>-150000</v>
      </c>
      <c r="M53" s="222">
        <v>-190000</v>
      </c>
      <c r="N53" s="250">
        <v>-190000</v>
      </c>
      <c r="O53" s="224">
        <v>-190000</v>
      </c>
      <c r="P53" s="222">
        <v>-190000</v>
      </c>
      <c r="Q53" s="222">
        <v>-190000</v>
      </c>
      <c r="R53" s="222">
        <v>-190000</v>
      </c>
      <c r="S53" s="222">
        <v>-190000</v>
      </c>
      <c r="T53" s="222">
        <v>-190000</v>
      </c>
      <c r="U53" s="222">
        <v>-190000</v>
      </c>
      <c r="V53" s="222">
        <v>-190000</v>
      </c>
      <c r="W53" s="222">
        <v>-190000</v>
      </c>
      <c r="Y53" s="16"/>
    </row>
    <row r="54" spans="1:25" ht="17.25" thickTop="1" thickBot="1" x14ac:dyDescent="0.3">
      <c r="A54" s="283" t="s">
        <v>70</v>
      </c>
      <c r="B54" s="284"/>
      <c r="C54" s="283"/>
      <c r="D54" s="283"/>
      <c r="E54" s="283"/>
      <c r="F54" s="285"/>
      <c r="G54" s="285"/>
      <c r="H54" s="285"/>
      <c r="I54" s="286"/>
      <c r="J54" s="286">
        <f>SUM(J48+J49+J50+J51+J53)</f>
        <v>-176246</v>
      </c>
      <c r="K54" s="286">
        <f t="shared" ref="K54:W54" si="2">SUM(K48+K49+K50+K51+K53)</f>
        <v>-192945</v>
      </c>
      <c r="L54" s="286">
        <f t="shared" si="2"/>
        <v>-189433</v>
      </c>
      <c r="M54" s="286">
        <f t="shared" si="2"/>
        <v>-190000</v>
      </c>
      <c r="N54" s="287">
        <f t="shared" si="2"/>
        <v>-190000</v>
      </c>
      <c r="O54" s="288">
        <f t="shared" si="2"/>
        <v>-190000</v>
      </c>
      <c r="P54" s="286">
        <f t="shared" si="2"/>
        <v>-190000</v>
      </c>
      <c r="Q54" s="286">
        <f t="shared" si="2"/>
        <v>-190000</v>
      </c>
      <c r="R54" s="286">
        <f t="shared" si="2"/>
        <v>-190000</v>
      </c>
      <c r="S54" s="286">
        <f t="shared" si="2"/>
        <v>-190000</v>
      </c>
      <c r="T54" s="286">
        <f t="shared" si="2"/>
        <v>-190000</v>
      </c>
      <c r="U54" s="286">
        <f t="shared" si="2"/>
        <v>-190000</v>
      </c>
      <c r="V54" s="286">
        <f t="shared" si="2"/>
        <v>-190000</v>
      </c>
      <c r="W54" s="286">
        <f t="shared" si="2"/>
        <v>-190000</v>
      </c>
    </row>
    <row r="55" spans="1:25" ht="17.25" thickTop="1" thickBot="1" x14ac:dyDescent="0.3">
      <c r="A55" s="289"/>
      <c r="B55" s="290"/>
      <c r="C55" s="291"/>
      <c r="D55" s="291"/>
      <c r="E55" s="291"/>
      <c r="F55" s="291"/>
      <c r="G55" s="291"/>
      <c r="H55" s="291"/>
      <c r="I55" s="292"/>
      <c r="J55" s="292"/>
      <c r="K55" s="292"/>
      <c r="L55" s="293"/>
      <c r="M55" s="293"/>
      <c r="N55" s="294"/>
      <c r="O55" s="295"/>
      <c r="P55" s="293"/>
      <c r="Q55" s="293"/>
      <c r="R55" s="293"/>
      <c r="S55" s="293"/>
      <c r="T55" s="293"/>
      <c r="U55" s="293"/>
      <c r="V55" s="293"/>
      <c r="W55" s="293"/>
      <c r="Y55" s="16"/>
    </row>
    <row r="56" spans="1:25" ht="17.25" thickTop="1" thickBot="1" x14ac:dyDescent="0.3">
      <c r="A56" s="296" t="s">
        <v>227</v>
      </c>
      <c r="B56" s="297"/>
      <c r="C56" s="285"/>
      <c r="D56" s="285"/>
      <c r="E56" s="285"/>
      <c r="F56" s="285"/>
      <c r="G56" s="285"/>
      <c r="H56" s="285"/>
      <c r="I56" s="298">
        <v>93701.04</v>
      </c>
      <c r="J56" s="298">
        <f t="shared" ref="J56:W56" si="3">SUM(I56+J45-J53)</f>
        <v>118701.04</v>
      </c>
      <c r="K56" s="298">
        <f t="shared" si="3"/>
        <v>55701.039999999994</v>
      </c>
      <c r="L56" s="298">
        <f t="shared" si="3"/>
        <v>205701.03999999998</v>
      </c>
      <c r="M56" s="298">
        <f t="shared" si="3"/>
        <v>235951.03999999998</v>
      </c>
      <c r="N56" s="299">
        <f t="shared" si="3"/>
        <v>275951.03999999998</v>
      </c>
      <c r="O56" s="300">
        <f>SUM(N56+O45-O53)</f>
        <v>465951.04</v>
      </c>
      <c r="P56" s="298">
        <f t="shared" si="3"/>
        <v>92951.039999999979</v>
      </c>
      <c r="Q56" s="298">
        <f t="shared" si="3"/>
        <v>132951.03999999998</v>
      </c>
      <c r="R56" s="298">
        <f t="shared" si="3"/>
        <v>259951.03999999998</v>
      </c>
      <c r="S56" s="298">
        <f t="shared" si="3"/>
        <v>449951.04</v>
      </c>
      <c r="T56" s="298">
        <f t="shared" si="3"/>
        <v>244951.03999999998</v>
      </c>
      <c r="U56" s="298">
        <f t="shared" si="3"/>
        <v>272201.03999999998</v>
      </c>
      <c r="V56" s="298">
        <f t="shared" si="3"/>
        <v>352201.04</v>
      </c>
      <c r="W56" s="298">
        <f t="shared" si="3"/>
        <v>329201.03999999998</v>
      </c>
      <c r="Y56" s="16"/>
    </row>
    <row r="57" spans="1:25" ht="15.75" thickTop="1" x14ac:dyDescent="0.2">
      <c r="A57" s="2"/>
      <c r="B57" s="17"/>
      <c r="C57" s="2"/>
      <c r="D57" s="2"/>
      <c r="E57" s="2"/>
    </row>
    <row r="58" spans="1:25" x14ac:dyDescent="0.2">
      <c r="A58" s="2"/>
      <c r="B58" s="17"/>
      <c r="C58" s="2"/>
      <c r="D58" s="2"/>
      <c r="E58" s="2"/>
    </row>
    <row r="59" spans="1:25" x14ac:dyDescent="0.2">
      <c r="A59" s="2"/>
      <c r="B59" s="17"/>
      <c r="C59" s="2"/>
      <c r="D59" s="2"/>
      <c r="E59" s="2"/>
    </row>
    <row r="60" spans="1:25" x14ac:dyDescent="0.2">
      <c r="A60" s="2"/>
      <c r="B60" s="17"/>
      <c r="C60" s="2"/>
      <c r="D60" s="2"/>
      <c r="E60" s="2"/>
    </row>
    <row r="61" spans="1:25" x14ac:dyDescent="0.2">
      <c r="A61" s="2"/>
      <c r="B61" s="17"/>
      <c r="C61" s="2"/>
      <c r="D61" s="2"/>
      <c r="E61" s="2"/>
    </row>
    <row r="62" spans="1:25" x14ac:dyDescent="0.2">
      <c r="A62" s="2"/>
      <c r="B62" s="17"/>
      <c r="C62" s="2"/>
      <c r="D62" s="2"/>
      <c r="E62" s="2"/>
    </row>
    <row r="63" spans="1:25" x14ac:dyDescent="0.2">
      <c r="A63" s="2"/>
      <c r="B63" s="17"/>
      <c r="C63" s="2"/>
      <c r="D63" s="2"/>
      <c r="E63" s="2"/>
    </row>
    <row r="64" spans="1:25" x14ac:dyDescent="0.2">
      <c r="A64" s="2"/>
      <c r="B64" s="17"/>
      <c r="C64" s="2"/>
      <c r="D64" s="2"/>
      <c r="E64" s="2"/>
    </row>
    <row r="65" spans="1:5" x14ac:dyDescent="0.2">
      <c r="A65" s="2"/>
      <c r="B65" s="17"/>
      <c r="C65" s="2"/>
      <c r="D65" s="2"/>
      <c r="E65" s="2"/>
    </row>
    <row r="66" spans="1:5" x14ac:dyDescent="0.2">
      <c r="A66" s="2"/>
      <c r="B66" s="17"/>
      <c r="C66" s="2"/>
      <c r="D66" s="2"/>
      <c r="E66" s="2"/>
    </row>
    <row r="67" spans="1:5" x14ac:dyDescent="0.2">
      <c r="A67" s="2"/>
      <c r="B67" s="17"/>
      <c r="C67" s="2"/>
      <c r="D67" s="2"/>
      <c r="E67" s="2"/>
    </row>
    <row r="68" spans="1:5" x14ac:dyDescent="0.2">
      <c r="A68" s="2"/>
      <c r="B68" s="17"/>
      <c r="C68" s="2"/>
      <c r="D68" s="2"/>
      <c r="E68" s="2"/>
    </row>
    <row r="69" spans="1:5" x14ac:dyDescent="0.2">
      <c r="A69" s="2"/>
      <c r="B69" s="17"/>
      <c r="C69" s="2"/>
      <c r="D69" s="2"/>
      <c r="E69" s="2"/>
    </row>
    <row r="70" spans="1:5" x14ac:dyDescent="0.2">
      <c r="A70" s="2"/>
      <c r="B70" s="17"/>
      <c r="C70" s="2"/>
      <c r="D70" s="2"/>
      <c r="E7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FE86-7C51-4A3A-9B3F-585B578889B3}">
  <dimension ref="A1:Z46"/>
  <sheetViews>
    <sheetView workbookViewId="0">
      <pane xSplit="1" ySplit="1" topLeftCell="B7" activePane="bottomRight" state="frozen"/>
      <selection pane="topRight" activeCell="B1" sqref="B1"/>
      <selection pane="bottomLeft" activeCell="A2" sqref="A2"/>
      <selection pane="bottomRight" activeCell="A23" sqref="A23:XFD23"/>
    </sheetView>
  </sheetViews>
  <sheetFormatPr defaultColWidth="9.140625" defaultRowHeight="15" x14ac:dyDescent="0.2"/>
  <cols>
    <col min="1" max="1" width="48.28515625" style="46" customWidth="1"/>
    <col min="2" max="2" width="14.5703125" style="46" customWidth="1"/>
    <col min="3" max="4" width="13.140625" style="46" customWidth="1"/>
    <col min="5" max="5" width="58.85546875" style="46" customWidth="1"/>
    <col min="6" max="6" width="12.7109375" style="46" customWidth="1"/>
    <col min="7" max="7" width="24" style="46" customWidth="1"/>
    <col min="8" max="8" width="24.28515625" style="46" customWidth="1"/>
    <col min="9" max="9" width="13.140625" style="46" customWidth="1"/>
    <col min="10" max="10" width="15" style="46" customWidth="1"/>
    <col min="11" max="11" width="11" style="46" customWidth="1"/>
    <col min="12" max="12" width="12.140625" style="46" customWidth="1"/>
    <col min="13" max="13" width="12.85546875" style="46" customWidth="1"/>
    <col min="14" max="14" width="12.85546875" style="41" customWidth="1"/>
    <col min="15" max="15" width="11" style="46" customWidth="1"/>
    <col min="16" max="16" width="10.5703125" style="46" bestFit="1" customWidth="1"/>
    <col min="17" max="17" width="10.7109375" style="46" bestFit="1" customWidth="1"/>
    <col min="18" max="18" width="13.42578125" style="46" customWidth="1"/>
    <col min="19" max="19" width="13.140625" style="46" customWidth="1"/>
    <col min="20" max="20" width="15.140625" style="46" customWidth="1"/>
    <col min="21" max="21" width="13.7109375" style="46" customWidth="1"/>
    <col min="22" max="22" width="13" style="46" customWidth="1"/>
    <col min="23" max="23" width="13.85546875" style="46" customWidth="1"/>
    <col min="24" max="24" width="16.28515625" style="46" customWidth="1"/>
    <col min="25" max="16384" width="9.140625" style="46"/>
  </cols>
  <sheetData>
    <row r="1" spans="1:24" s="41" customFormat="1" ht="48.75" thickTop="1" thickBot="1" x14ac:dyDescent="0.3">
      <c r="A1" s="66" t="s">
        <v>80</v>
      </c>
      <c r="B1" s="67" t="s">
        <v>0</v>
      </c>
      <c r="C1" s="67" t="s">
        <v>1</v>
      </c>
      <c r="D1" s="68" t="s">
        <v>2</v>
      </c>
      <c r="E1" s="69" t="s">
        <v>3</v>
      </c>
      <c r="F1" s="70" t="s">
        <v>4</v>
      </c>
      <c r="G1" s="109" t="s">
        <v>5</v>
      </c>
      <c r="H1" s="110" t="s">
        <v>6</v>
      </c>
      <c r="I1" s="110" t="s">
        <v>223</v>
      </c>
      <c r="J1" s="281" t="s">
        <v>8</v>
      </c>
      <c r="K1" s="281" t="s">
        <v>9</v>
      </c>
      <c r="L1" s="281" t="s">
        <v>10</v>
      </c>
      <c r="M1" s="281" t="s">
        <v>11</v>
      </c>
      <c r="N1" s="282" t="s">
        <v>12</v>
      </c>
      <c r="O1" s="6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118</v>
      </c>
      <c r="U1" s="20" t="s">
        <v>18</v>
      </c>
      <c r="V1" s="20" t="s">
        <v>19</v>
      </c>
      <c r="W1" s="20" t="s">
        <v>119</v>
      </c>
      <c r="X1" s="20" t="s">
        <v>21</v>
      </c>
    </row>
    <row r="2" spans="1:24" s="41" customFormat="1" ht="15.75" x14ac:dyDescent="0.25">
      <c r="A2" s="71"/>
      <c r="B2" s="21"/>
      <c r="C2" s="22"/>
      <c r="D2" s="23"/>
      <c r="E2" s="24"/>
      <c r="F2" s="25"/>
      <c r="G2" s="26"/>
      <c r="H2" s="27"/>
      <c r="I2" s="27"/>
      <c r="J2" s="23"/>
      <c r="K2" s="23"/>
      <c r="L2" s="23"/>
      <c r="M2" s="23"/>
      <c r="N2" s="72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s="41" customFormat="1" x14ac:dyDescent="0.2">
      <c r="A3" s="73" t="s">
        <v>81</v>
      </c>
      <c r="B3" s="11">
        <v>2011</v>
      </c>
      <c r="C3" s="11" t="s">
        <v>82</v>
      </c>
      <c r="D3" s="28">
        <v>15</v>
      </c>
      <c r="E3" s="29"/>
      <c r="F3" s="3">
        <v>363883</v>
      </c>
      <c r="G3" s="30" t="s">
        <v>83</v>
      </c>
      <c r="H3" s="31"/>
      <c r="I3" s="31"/>
      <c r="J3" s="47"/>
      <c r="K3" s="33"/>
      <c r="L3" s="47"/>
      <c r="M3" s="47"/>
      <c r="N3" s="74"/>
      <c r="O3" s="61">
        <v>100000</v>
      </c>
      <c r="P3" s="42">
        <v>400000</v>
      </c>
      <c r="Q3" s="42"/>
      <c r="R3" s="42"/>
      <c r="S3" s="42"/>
      <c r="T3" s="42"/>
      <c r="U3" s="42"/>
      <c r="V3" s="42"/>
      <c r="W3" s="42"/>
      <c r="X3" s="42"/>
    </row>
    <row r="4" spans="1:24" s="41" customFormat="1" x14ac:dyDescent="0.2">
      <c r="A4" s="73"/>
      <c r="B4" s="11"/>
      <c r="C4" s="11"/>
      <c r="D4" s="28"/>
      <c r="E4" s="4"/>
      <c r="F4" s="3"/>
      <c r="G4" s="34"/>
      <c r="H4" s="31"/>
      <c r="I4" s="31"/>
      <c r="J4" s="47"/>
      <c r="K4" s="33"/>
      <c r="L4" s="47"/>
      <c r="M4" s="47"/>
      <c r="N4" s="74"/>
      <c r="O4" s="61"/>
      <c r="P4" s="42"/>
      <c r="Q4" s="42"/>
      <c r="R4" s="42"/>
      <c r="S4" s="42"/>
      <c r="T4" s="42"/>
      <c r="U4" s="42"/>
      <c r="V4" s="42"/>
      <c r="W4" s="42"/>
      <c r="X4" s="42"/>
    </row>
    <row r="5" spans="1:24" s="41" customFormat="1" x14ac:dyDescent="0.2">
      <c r="A5" s="73" t="s">
        <v>84</v>
      </c>
      <c r="B5" s="11">
        <v>2015</v>
      </c>
      <c r="C5" s="11" t="s">
        <v>85</v>
      </c>
      <c r="D5" s="28">
        <v>15</v>
      </c>
      <c r="E5" s="29"/>
      <c r="F5" s="3">
        <v>386164</v>
      </c>
      <c r="G5" s="3" t="s">
        <v>86</v>
      </c>
      <c r="H5" s="31"/>
      <c r="I5" s="31"/>
      <c r="J5" s="48"/>
      <c r="K5" s="48"/>
      <c r="L5" s="48"/>
      <c r="M5" s="48"/>
      <c r="N5" s="75"/>
      <c r="O5" s="61"/>
      <c r="P5" s="42"/>
      <c r="Q5" s="42">
        <v>100000</v>
      </c>
      <c r="R5" s="42">
        <v>400000</v>
      </c>
      <c r="S5" s="42"/>
      <c r="T5" s="42"/>
      <c r="U5" s="42"/>
      <c r="V5" s="42"/>
      <c r="W5" s="42"/>
      <c r="X5" s="42"/>
    </row>
    <row r="6" spans="1:24" s="41" customFormat="1" x14ac:dyDescent="0.2">
      <c r="A6" s="73"/>
      <c r="B6" s="9"/>
      <c r="C6" s="9"/>
      <c r="D6" s="35"/>
      <c r="E6" s="4"/>
      <c r="F6" s="3"/>
      <c r="G6" s="36">
        <v>358005</v>
      </c>
      <c r="H6" s="31"/>
      <c r="I6" s="31"/>
      <c r="J6" s="48"/>
      <c r="K6" s="48"/>
      <c r="L6" s="48"/>
      <c r="M6" s="48"/>
      <c r="N6" s="75"/>
      <c r="O6" s="61"/>
      <c r="P6" s="42"/>
      <c r="Q6" s="42"/>
      <c r="R6" s="42"/>
      <c r="S6" s="42"/>
      <c r="T6" s="42"/>
      <c r="U6" s="42"/>
      <c r="V6" s="42"/>
      <c r="W6" s="42"/>
      <c r="X6" s="42"/>
    </row>
    <row r="7" spans="1:24" s="41" customFormat="1" x14ac:dyDescent="0.2">
      <c r="A7" s="73" t="s">
        <v>87</v>
      </c>
      <c r="B7" s="9">
        <v>2018</v>
      </c>
      <c r="C7" s="9" t="s">
        <v>88</v>
      </c>
      <c r="D7" s="35">
        <v>15</v>
      </c>
      <c r="E7" s="29"/>
      <c r="F7" s="3">
        <v>384542</v>
      </c>
      <c r="G7" s="37" t="s">
        <v>89</v>
      </c>
      <c r="H7" s="31" t="s">
        <v>90</v>
      </c>
      <c r="I7" s="31"/>
      <c r="J7" s="48">
        <v>48572</v>
      </c>
      <c r="K7" s="48">
        <v>48572</v>
      </c>
      <c r="L7" s="48">
        <v>48572</v>
      </c>
      <c r="M7" s="48">
        <v>48572</v>
      </c>
      <c r="N7" s="75"/>
      <c r="O7" s="61"/>
      <c r="P7" s="42"/>
      <c r="Q7" s="42"/>
      <c r="R7" s="42"/>
      <c r="S7" s="42"/>
      <c r="T7" s="42">
        <v>100000</v>
      </c>
      <c r="U7" s="42">
        <v>400000</v>
      </c>
      <c r="V7" s="42"/>
      <c r="W7" s="42"/>
      <c r="X7" s="42"/>
    </row>
    <row r="8" spans="1:24" s="41" customFormat="1" x14ac:dyDescent="0.2">
      <c r="A8" s="73"/>
      <c r="B8" s="9"/>
      <c r="C8" s="9"/>
      <c r="D8" s="35"/>
      <c r="E8" s="4"/>
      <c r="F8" s="3"/>
      <c r="G8" s="38">
        <v>291429</v>
      </c>
      <c r="H8" s="31" t="s">
        <v>91</v>
      </c>
      <c r="I8" s="31"/>
      <c r="J8" s="48">
        <v>4138</v>
      </c>
      <c r="K8" s="48">
        <v>3109</v>
      </c>
      <c r="L8" s="48">
        <v>2065</v>
      </c>
      <c r="M8" s="48">
        <v>1035</v>
      </c>
      <c r="N8" s="75"/>
      <c r="O8" s="61"/>
      <c r="P8" s="42"/>
      <c r="Q8" s="42"/>
      <c r="R8" s="42"/>
      <c r="S8" s="42"/>
      <c r="T8" s="42"/>
      <c r="U8" s="42"/>
      <c r="V8" s="42"/>
      <c r="W8" s="42"/>
      <c r="X8" s="42"/>
    </row>
    <row r="9" spans="1:24" s="41" customFormat="1" x14ac:dyDescent="0.2">
      <c r="A9" s="76" t="s">
        <v>222</v>
      </c>
      <c r="B9" s="11">
        <v>2005</v>
      </c>
      <c r="C9" s="11" t="s">
        <v>92</v>
      </c>
      <c r="D9" s="28">
        <v>15</v>
      </c>
      <c r="E9" s="29"/>
      <c r="F9" s="3">
        <v>199534</v>
      </c>
      <c r="G9" s="3" t="s">
        <v>93</v>
      </c>
      <c r="H9" s="31" t="s">
        <v>94</v>
      </c>
      <c r="I9" s="31"/>
      <c r="J9" s="47">
        <v>10000</v>
      </c>
      <c r="K9" s="47">
        <v>10000</v>
      </c>
      <c r="L9" s="47">
        <v>10000</v>
      </c>
      <c r="M9" s="47">
        <v>10000</v>
      </c>
      <c r="N9" s="74">
        <v>500000</v>
      </c>
      <c r="O9" s="61"/>
      <c r="P9" s="42"/>
      <c r="Q9" s="42"/>
      <c r="R9" s="42"/>
      <c r="S9" s="42"/>
      <c r="T9" s="42"/>
      <c r="U9" s="42"/>
      <c r="V9" s="42"/>
      <c r="W9" s="42"/>
      <c r="X9" s="42"/>
    </row>
    <row r="10" spans="1:24" s="41" customFormat="1" x14ac:dyDescent="0.2">
      <c r="A10" s="77"/>
      <c r="B10" s="9"/>
      <c r="C10" s="9"/>
      <c r="D10" s="35"/>
      <c r="E10" s="4"/>
      <c r="F10" s="3"/>
      <c r="G10" s="39">
        <v>154471</v>
      </c>
      <c r="H10" s="31" t="s">
        <v>95</v>
      </c>
      <c r="I10" s="31"/>
      <c r="J10" s="47">
        <v>965</v>
      </c>
      <c r="K10" s="47">
        <v>517</v>
      </c>
      <c r="L10" s="47">
        <v>126</v>
      </c>
      <c r="M10" s="49">
        <v>-65</v>
      </c>
      <c r="N10" s="74"/>
      <c r="O10" s="61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41" customFormat="1" x14ac:dyDescent="0.2">
      <c r="A11" s="73" t="s">
        <v>96</v>
      </c>
      <c r="B11" s="9">
        <v>2009</v>
      </c>
      <c r="C11" s="9" t="s">
        <v>97</v>
      </c>
      <c r="D11" s="35">
        <v>10</v>
      </c>
      <c r="E11" s="29"/>
      <c r="F11" s="3">
        <v>52236</v>
      </c>
      <c r="G11" s="37" t="s">
        <v>83</v>
      </c>
      <c r="H11" s="31"/>
      <c r="I11" s="31"/>
      <c r="J11" s="47">
        <v>200000</v>
      </c>
      <c r="K11" s="47"/>
      <c r="L11" s="47"/>
      <c r="M11" s="47"/>
      <c r="N11" s="74"/>
      <c r="O11" s="61"/>
      <c r="P11" s="42"/>
      <c r="Q11" s="42"/>
      <c r="R11" s="42"/>
      <c r="S11" s="42"/>
      <c r="T11" s="42" t="s">
        <v>25</v>
      </c>
      <c r="U11" s="42">
        <v>250000</v>
      </c>
      <c r="V11" s="42"/>
      <c r="W11" s="42"/>
      <c r="X11" s="42"/>
    </row>
    <row r="12" spans="1:24" s="41" customFormat="1" x14ac:dyDescent="0.2">
      <c r="A12" s="73"/>
      <c r="B12" s="9"/>
      <c r="C12" s="9"/>
      <c r="D12" s="35"/>
      <c r="E12" s="4"/>
      <c r="F12" s="3"/>
      <c r="G12" s="38"/>
      <c r="H12" s="31"/>
      <c r="I12" s="31"/>
      <c r="J12" s="47"/>
      <c r="K12" s="47"/>
      <c r="L12" s="47"/>
      <c r="M12" s="47"/>
      <c r="N12" s="74"/>
      <c r="O12" s="61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41" customFormat="1" x14ac:dyDescent="0.2">
      <c r="A13" s="73" t="s">
        <v>98</v>
      </c>
      <c r="B13" s="9">
        <v>2020</v>
      </c>
      <c r="C13" s="9" t="s">
        <v>66</v>
      </c>
      <c r="D13" s="35">
        <v>10</v>
      </c>
      <c r="E13" s="4"/>
      <c r="F13" s="3">
        <v>19480</v>
      </c>
      <c r="G13" s="38" t="s">
        <v>44</v>
      </c>
      <c r="H13" s="31"/>
      <c r="I13" s="31"/>
      <c r="J13" s="47"/>
      <c r="K13" s="47"/>
      <c r="L13" s="47"/>
      <c r="M13" s="47"/>
      <c r="N13" s="74"/>
      <c r="O13" s="61"/>
      <c r="P13" s="42"/>
      <c r="Q13" s="42"/>
      <c r="R13" s="42">
        <v>20000</v>
      </c>
      <c r="S13" s="42"/>
      <c r="T13" s="42"/>
      <c r="U13" s="42"/>
      <c r="V13" s="42"/>
      <c r="W13" s="42"/>
      <c r="X13" s="42"/>
    </row>
    <row r="14" spans="1:24" s="41" customFormat="1" x14ac:dyDescent="0.2">
      <c r="A14" s="73"/>
      <c r="B14" s="9"/>
      <c r="C14" s="9"/>
      <c r="D14" s="35"/>
      <c r="E14" s="4"/>
      <c r="F14" s="3"/>
      <c r="G14" s="38"/>
      <c r="H14" s="31"/>
      <c r="I14" s="31"/>
      <c r="J14" s="47"/>
      <c r="K14" s="47"/>
      <c r="L14" s="47"/>
      <c r="M14" s="47"/>
      <c r="N14" s="74"/>
      <c r="O14" s="61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41" customFormat="1" x14ac:dyDescent="0.2">
      <c r="A15" s="73" t="s">
        <v>99</v>
      </c>
      <c r="B15" s="9">
        <v>2004</v>
      </c>
      <c r="C15" s="9" t="s">
        <v>100</v>
      </c>
      <c r="D15" s="35">
        <v>15</v>
      </c>
      <c r="E15" s="4" t="s">
        <v>101</v>
      </c>
      <c r="F15" s="3"/>
      <c r="G15" s="38" t="s">
        <v>44</v>
      </c>
      <c r="H15" s="31"/>
      <c r="I15" s="31"/>
      <c r="J15" s="47"/>
      <c r="K15" s="47">
        <v>25000</v>
      </c>
      <c r="L15" s="47"/>
      <c r="M15" s="47"/>
      <c r="N15" s="74"/>
      <c r="O15" s="61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41" customFormat="1" x14ac:dyDescent="0.2">
      <c r="A16" s="73"/>
      <c r="B16" s="9"/>
      <c r="C16" s="9"/>
      <c r="D16" s="35"/>
      <c r="E16" s="4"/>
      <c r="F16" s="3"/>
      <c r="G16" s="38"/>
      <c r="H16" s="31"/>
      <c r="I16" s="31"/>
      <c r="J16" s="47"/>
      <c r="K16" s="47"/>
      <c r="L16" s="47"/>
      <c r="M16" s="47"/>
      <c r="N16" s="74"/>
      <c r="O16" s="61"/>
      <c r="P16" s="42"/>
      <c r="Q16" s="42"/>
      <c r="R16" s="42"/>
      <c r="S16" s="42"/>
      <c r="T16" s="42"/>
      <c r="U16" s="42"/>
      <c r="V16" s="42"/>
      <c r="W16" s="42"/>
      <c r="X16" s="42"/>
    </row>
    <row r="17" spans="1:26" s="41" customFormat="1" x14ac:dyDescent="0.2">
      <c r="A17" s="73" t="s">
        <v>102</v>
      </c>
      <c r="B17" s="9">
        <v>2009</v>
      </c>
      <c r="C17" s="9" t="s">
        <v>97</v>
      </c>
      <c r="D17" s="35">
        <v>15</v>
      </c>
      <c r="E17" s="4" t="s">
        <v>103</v>
      </c>
      <c r="F17" s="3"/>
      <c r="G17" s="38" t="s">
        <v>44</v>
      </c>
      <c r="H17" s="31"/>
      <c r="I17" s="31"/>
      <c r="J17" s="47"/>
      <c r="K17" s="47"/>
      <c r="L17" s="47"/>
      <c r="M17" s="47"/>
      <c r="N17" s="74">
        <v>45000</v>
      </c>
      <c r="O17" s="61"/>
      <c r="P17" s="42"/>
      <c r="Q17" s="42"/>
      <c r="R17" s="42"/>
      <c r="S17" s="42"/>
      <c r="T17" s="42"/>
      <c r="U17" s="42"/>
      <c r="V17" s="42"/>
      <c r="W17" s="42"/>
      <c r="X17" s="42"/>
    </row>
    <row r="18" spans="1:26" s="41" customFormat="1" x14ac:dyDescent="0.2">
      <c r="A18" s="73"/>
      <c r="B18" s="9"/>
      <c r="C18" s="9"/>
      <c r="D18" s="35"/>
      <c r="E18" s="4"/>
      <c r="F18" s="3"/>
      <c r="G18" s="38"/>
      <c r="H18" s="31"/>
      <c r="I18" s="31"/>
      <c r="J18" s="47"/>
      <c r="K18" s="47"/>
      <c r="L18" s="47"/>
      <c r="M18" s="47"/>
      <c r="N18" s="74"/>
      <c r="O18" s="61"/>
      <c r="P18" s="42"/>
      <c r="Q18" s="42"/>
      <c r="R18" s="42"/>
      <c r="S18" s="42"/>
      <c r="T18" s="42"/>
      <c r="U18" s="42"/>
      <c r="V18" s="42"/>
      <c r="W18" s="42"/>
      <c r="X18" s="42"/>
    </row>
    <row r="19" spans="1:26" s="41" customFormat="1" x14ac:dyDescent="0.2">
      <c r="A19" s="73" t="s">
        <v>104</v>
      </c>
      <c r="B19" s="9">
        <v>2021</v>
      </c>
      <c r="C19" s="9" t="s">
        <v>66</v>
      </c>
      <c r="D19" s="35">
        <v>15</v>
      </c>
      <c r="E19" s="4" t="s">
        <v>105</v>
      </c>
      <c r="F19" s="3"/>
      <c r="G19" s="38"/>
      <c r="H19" s="31"/>
      <c r="I19" s="31"/>
      <c r="J19" s="47"/>
      <c r="K19" s="47"/>
      <c r="L19" s="47"/>
      <c r="M19" s="47"/>
      <c r="N19" s="74"/>
      <c r="O19" s="61"/>
      <c r="P19" s="42"/>
      <c r="Q19" s="42"/>
      <c r="R19" s="42"/>
      <c r="S19" s="42"/>
      <c r="T19" s="42"/>
      <c r="U19" s="42"/>
      <c r="V19" s="42"/>
      <c r="W19" s="42">
        <v>25000</v>
      </c>
      <c r="X19" s="42"/>
    </row>
    <row r="20" spans="1:26" s="41" customFormat="1" x14ac:dyDescent="0.2">
      <c r="A20" s="73"/>
      <c r="B20" s="9"/>
      <c r="C20" s="9"/>
      <c r="D20" s="35"/>
      <c r="E20" s="4"/>
      <c r="F20" s="3"/>
      <c r="G20" s="38"/>
      <c r="H20" s="31"/>
      <c r="I20" s="31"/>
      <c r="J20" s="47"/>
      <c r="K20" s="47"/>
      <c r="L20" s="47"/>
      <c r="M20" s="47"/>
      <c r="N20" s="74"/>
      <c r="O20" s="61"/>
      <c r="P20" s="42"/>
      <c r="Q20" s="42"/>
      <c r="R20" s="42"/>
      <c r="S20" s="42"/>
      <c r="T20" s="42"/>
      <c r="U20" s="42"/>
      <c r="V20" s="42"/>
      <c r="W20" s="42"/>
      <c r="X20" s="42"/>
    </row>
    <row r="21" spans="1:26" s="41" customFormat="1" x14ac:dyDescent="0.2">
      <c r="A21" s="78" t="s">
        <v>106</v>
      </c>
      <c r="B21" s="9">
        <v>2005</v>
      </c>
      <c r="C21" s="9" t="s">
        <v>100</v>
      </c>
      <c r="D21" s="35">
        <v>15</v>
      </c>
      <c r="E21" s="4" t="s">
        <v>107</v>
      </c>
      <c r="F21" s="3" t="s">
        <v>25</v>
      </c>
      <c r="G21" s="38" t="s">
        <v>44</v>
      </c>
      <c r="H21" s="31"/>
      <c r="I21" s="31"/>
      <c r="J21" s="47"/>
      <c r="K21" s="47"/>
      <c r="L21" s="47">
        <v>35000</v>
      </c>
      <c r="M21" s="47"/>
      <c r="N21" s="74"/>
      <c r="O21" s="61"/>
      <c r="P21" s="42"/>
      <c r="Q21" s="42"/>
      <c r="R21" s="42"/>
      <c r="S21" s="42"/>
      <c r="T21" s="42"/>
      <c r="U21" s="42"/>
      <c r="V21" s="42"/>
      <c r="W21" s="42"/>
      <c r="X21" s="42"/>
    </row>
    <row r="22" spans="1:26" s="41" customFormat="1" x14ac:dyDescent="0.2">
      <c r="A22" s="77"/>
      <c r="B22" s="9"/>
      <c r="C22" s="9"/>
      <c r="D22" s="35"/>
      <c r="E22" s="4"/>
      <c r="F22" s="3"/>
      <c r="G22" s="38"/>
      <c r="H22" s="31"/>
      <c r="I22" s="31"/>
      <c r="J22" s="47"/>
      <c r="K22" s="47"/>
      <c r="L22" s="47"/>
      <c r="M22" s="47"/>
      <c r="N22" s="74"/>
      <c r="O22" s="61"/>
      <c r="P22" s="42"/>
      <c r="Q22" s="42"/>
      <c r="R22" s="42"/>
      <c r="S22" s="42"/>
      <c r="T22" s="42"/>
      <c r="U22" s="42"/>
      <c r="V22" s="42"/>
      <c r="W22" s="42"/>
      <c r="X22" s="42"/>
    </row>
    <row r="23" spans="1:26" s="41" customFormat="1" x14ac:dyDescent="0.2">
      <c r="A23" s="79" t="s">
        <v>108</v>
      </c>
      <c r="B23" s="9"/>
      <c r="C23" s="9"/>
      <c r="D23" s="35">
        <v>15</v>
      </c>
      <c r="E23" s="29" t="s">
        <v>109</v>
      </c>
      <c r="F23" s="3" t="s">
        <v>110</v>
      </c>
      <c r="G23" s="37" t="s">
        <v>111</v>
      </c>
      <c r="H23" s="31"/>
      <c r="I23" s="31"/>
      <c r="J23" s="47">
        <v>18000</v>
      </c>
      <c r="K23" s="47">
        <v>10000</v>
      </c>
      <c r="L23" s="47">
        <v>10000</v>
      </c>
      <c r="M23" s="47">
        <v>10000</v>
      </c>
      <c r="N23" s="74">
        <v>10000</v>
      </c>
      <c r="O23" s="62">
        <v>10000</v>
      </c>
      <c r="P23" s="47">
        <v>20000</v>
      </c>
      <c r="Q23" s="47">
        <v>10000</v>
      </c>
      <c r="R23" s="47">
        <v>10000</v>
      </c>
      <c r="S23" s="47">
        <v>10000</v>
      </c>
      <c r="T23" s="47">
        <v>10000</v>
      </c>
      <c r="U23" s="47">
        <v>10000</v>
      </c>
      <c r="V23" s="47">
        <v>20000</v>
      </c>
      <c r="W23" s="47">
        <v>10000</v>
      </c>
      <c r="X23" s="47">
        <v>10000</v>
      </c>
    </row>
    <row r="24" spans="1:26" s="41" customFormat="1" x14ac:dyDescent="0.2">
      <c r="A24" s="79"/>
      <c r="B24" s="9"/>
      <c r="C24" s="9"/>
      <c r="D24" s="35"/>
      <c r="E24" s="29"/>
      <c r="F24" s="3"/>
      <c r="G24" s="37"/>
      <c r="H24" s="31"/>
      <c r="I24" s="31"/>
      <c r="J24" s="47"/>
      <c r="K24" s="47"/>
      <c r="L24" s="47"/>
      <c r="M24" s="47"/>
      <c r="N24" s="74"/>
      <c r="O24" s="61"/>
      <c r="P24" s="42"/>
      <c r="Q24" s="42"/>
      <c r="R24" s="42"/>
      <c r="S24" s="42"/>
      <c r="T24" s="42"/>
      <c r="U24" s="42"/>
      <c r="V24" s="42"/>
      <c r="W24" s="42"/>
      <c r="X24" s="42"/>
    </row>
    <row r="25" spans="1:26" s="41" customFormat="1" x14ac:dyDescent="0.2">
      <c r="A25" s="79" t="s">
        <v>112</v>
      </c>
      <c r="B25" s="9"/>
      <c r="C25" s="9"/>
      <c r="D25" s="35">
        <v>15</v>
      </c>
      <c r="E25" s="29" t="s">
        <v>113</v>
      </c>
      <c r="F25" s="3" t="s">
        <v>114</v>
      </c>
      <c r="G25" s="37" t="s">
        <v>111</v>
      </c>
      <c r="H25" s="31"/>
      <c r="I25" s="31"/>
      <c r="J25" s="47">
        <v>9000</v>
      </c>
      <c r="K25" s="47">
        <v>4500</v>
      </c>
      <c r="L25" s="47">
        <v>4500</v>
      </c>
      <c r="M25" s="47">
        <v>4500</v>
      </c>
      <c r="N25" s="74">
        <v>4500</v>
      </c>
      <c r="O25" s="62">
        <v>4500</v>
      </c>
      <c r="P25" s="47">
        <v>9000</v>
      </c>
      <c r="Q25" s="47">
        <v>4500</v>
      </c>
      <c r="R25" s="47">
        <v>4500</v>
      </c>
      <c r="S25" s="47">
        <v>4500</v>
      </c>
      <c r="T25" s="47">
        <v>4500</v>
      </c>
      <c r="U25" s="47">
        <v>4500</v>
      </c>
      <c r="V25" s="47">
        <v>9000</v>
      </c>
      <c r="W25" s="47">
        <v>4500</v>
      </c>
      <c r="X25" s="47">
        <v>4500</v>
      </c>
    </row>
    <row r="26" spans="1:26" s="41" customFormat="1" x14ac:dyDescent="0.2">
      <c r="A26" s="79"/>
      <c r="B26" s="9"/>
      <c r="C26" s="9"/>
      <c r="D26" s="35"/>
      <c r="E26" s="29"/>
      <c r="F26" s="8"/>
      <c r="G26" s="37"/>
      <c r="H26" s="31"/>
      <c r="I26" s="31"/>
      <c r="J26" s="47"/>
      <c r="K26" s="47"/>
      <c r="L26" s="47"/>
      <c r="M26" s="47"/>
      <c r="N26" s="74"/>
      <c r="O26" s="61"/>
      <c r="P26" s="42"/>
      <c r="Q26" s="42"/>
      <c r="R26" s="42"/>
      <c r="S26" s="42"/>
      <c r="T26" s="42"/>
      <c r="U26" s="42"/>
      <c r="V26" s="42"/>
      <c r="W26" s="42"/>
      <c r="X26" s="42"/>
    </row>
    <row r="27" spans="1:26" s="41" customFormat="1" x14ac:dyDescent="0.2">
      <c r="A27" s="79" t="s">
        <v>115</v>
      </c>
      <c r="B27" s="9"/>
      <c r="C27" s="9"/>
      <c r="D27" s="35">
        <v>10</v>
      </c>
      <c r="E27" s="29" t="s">
        <v>116</v>
      </c>
      <c r="F27" s="8" t="s">
        <v>117</v>
      </c>
      <c r="G27" s="37" t="s">
        <v>111</v>
      </c>
      <c r="H27" s="31"/>
      <c r="I27" s="31"/>
      <c r="J27" s="47">
        <v>12000</v>
      </c>
      <c r="K27" s="47">
        <v>8000</v>
      </c>
      <c r="L27" s="47">
        <v>8000</v>
      </c>
      <c r="M27" s="47">
        <v>8000</v>
      </c>
      <c r="N27" s="74">
        <v>8000</v>
      </c>
      <c r="O27" s="62">
        <v>8000</v>
      </c>
      <c r="P27" s="47">
        <v>8000</v>
      </c>
      <c r="Q27" s="47">
        <v>8000</v>
      </c>
      <c r="R27" s="47">
        <v>8000</v>
      </c>
      <c r="S27" s="47">
        <v>8000</v>
      </c>
      <c r="T27" s="47">
        <v>8000</v>
      </c>
      <c r="U27" s="47">
        <v>8000</v>
      </c>
      <c r="V27" s="47">
        <v>8000</v>
      </c>
      <c r="W27" s="47">
        <v>8000</v>
      </c>
      <c r="X27" s="47">
        <v>8000</v>
      </c>
    </row>
    <row r="28" spans="1:26" s="41" customFormat="1" x14ac:dyDescent="0.2">
      <c r="A28" s="79"/>
      <c r="B28" s="9"/>
      <c r="C28" s="9"/>
      <c r="D28" s="35"/>
      <c r="E28" s="29"/>
      <c r="F28" s="8"/>
      <c r="G28" s="37"/>
      <c r="H28" s="40"/>
      <c r="I28" s="40"/>
      <c r="J28" s="47"/>
      <c r="K28" s="47"/>
      <c r="L28" s="47"/>
      <c r="M28" s="47"/>
      <c r="N28" s="74"/>
      <c r="O28" s="61"/>
      <c r="P28" s="42"/>
      <c r="Q28" s="42"/>
      <c r="R28" s="42"/>
      <c r="S28" s="42"/>
      <c r="T28" s="42"/>
      <c r="U28" s="42"/>
      <c r="V28" s="42"/>
      <c r="W28" s="42"/>
      <c r="X28" s="42"/>
    </row>
    <row r="29" spans="1:26" s="45" customFormat="1" ht="15.75" thickBot="1" x14ac:dyDescent="0.25">
      <c r="A29" s="259" t="s">
        <v>154</v>
      </c>
      <c r="B29" s="234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3"/>
      <c r="N29" s="260"/>
      <c r="O29" s="261"/>
      <c r="P29" s="233">
        <v>-50000</v>
      </c>
      <c r="Q29" s="233"/>
      <c r="R29" s="233">
        <v>-50000</v>
      </c>
      <c r="S29" s="233"/>
      <c r="T29" s="233"/>
      <c r="U29" s="233">
        <v>-50000</v>
      </c>
      <c r="V29" s="233"/>
      <c r="W29" s="233"/>
      <c r="X29" s="233"/>
      <c r="Z29" s="16"/>
    </row>
    <row r="30" spans="1:26" s="45" customFormat="1" ht="16.5" thickTop="1" thickBot="1" x14ac:dyDescent="0.25">
      <c r="A30" s="262" t="s">
        <v>68</v>
      </c>
      <c r="B30" s="263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5"/>
      <c r="N30" s="266">
        <v>-75000</v>
      </c>
      <c r="O30" s="267"/>
      <c r="P30" s="265"/>
      <c r="Q30" s="265"/>
      <c r="R30" s="265">
        <v>-80000</v>
      </c>
      <c r="S30" s="265"/>
      <c r="T30" s="265"/>
      <c r="U30" s="265">
        <v>-110000</v>
      </c>
      <c r="V30" s="265"/>
      <c r="W30" s="265"/>
      <c r="X30" s="265"/>
      <c r="Z30" s="16"/>
    </row>
    <row r="31" spans="1:26" s="45" customFormat="1" ht="15.75" thickTop="1" x14ac:dyDescent="0.2">
      <c r="A31" s="278" t="s">
        <v>121</v>
      </c>
      <c r="B31" s="226"/>
      <c r="C31" s="227"/>
      <c r="D31" s="227"/>
      <c r="E31" s="227"/>
      <c r="F31" s="227"/>
      <c r="G31" s="227"/>
      <c r="H31" s="227"/>
      <c r="I31" s="227"/>
      <c r="J31" s="227">
        <v>-200000</v>
      </c>
      <c r="K31" s="227">
        <v>-25000</v>
      </c>
      <c r="L31" s="227">
        <v>-35000</v>
      </c>
      <c r="M31" s="225">
        <v>0</v>
      </c>
      <c r="N31" s="279">
        <f>-SUM(N3:N21)-N29-N30</f>
        <v>-470000</v>
      </c>
      <c r="O31" s="279">
        <f t="shared" ref="O31:X31" si="0">-SUM(O3:O21)-O29-O30</f>
        <v>-100000</v>
      </c>
      <c r="P31" s="279">
        <f t="shared" si="0"/>
        <v>-350000</v>
      </c>
      <c r="Q31" s="279">
        <f t="shared" si="0"/>
        <v>-100000</v>
      </c>
      <c r="R31" s="279">
        <f t="shared" si="0"/>
        <v>-290000</v>
      </c>
      <c r="S31" s="279">
        <f t="shared" si="0"/>
        <v>0</v>
      </c>
      <c r="T31" s="279">
        <f t="shared" si="0"/>
        <v>-100000</v>
      </c>
      <c r="U31" s="279">
        <f t="shared" si="0"/>
        <v>-490000</v>
      </c>
      <c r="V31" s="279">
        <f t="shared" si="0"/>
        <v>0</v>
      </c>
      <c r="W31" s="279">
        <f t="shared" si="0"/>
        <v>-25000</v>
      </c>
      <c r="X31" s="279">
        <f t="shared" si="0"/>
        <v>0</v>
      </c>
      <c r="Z31" s="16"/>
    </row>
    <row r="32" spans="1:26" s="45" customFormat="1" ht="15.75" thickBot="1" x14ac:dyDescent="0.25">
      <c r="A32" s="259" t="s">
        <v>122</v>
      </c>
      <c r="B32" s="234"/>
      <c r="C32" s="235"/>
      <c r="D32" s="235"/>
      <c r="E32" s="235"/>
      <c r="F32" s="235"/>
      <c r="G32" s="235"/>
      <c r="H32" s="235"/>
      <c r="I32" s="235"/>
      <c r="J32" s="235">
        <f>-SUM(J23:J27)</f>
        <v>-39000</v>
      </c>
      <c r="K32" s="235">
        <v>-22500</v>
      </c>
      <c r="L32" s="235">
        <f>-SUM(L23:L27)</f>
        <v>-22500</v>
      </c>
      <c r="M32" s="235">
        <f>-SUM(M23:M27)</f>
        <v>-22500</v>
      </c>
      <c r="N32" s="280">
        <f>-SUM(N23:N27)</f>
        <v>-22500</v>
      </c>
      <c r="O32" s="261">
        <f t="shared" ref="O32:X32" si="1">-SUM(O23:O27)</f>
        <v>-22500</v>
      </c>
      <c r="P32" s="235">
        <f t="shared" si="1"/>
        <v>-37000</v>
      </c>
      <c r="Q32" s="235">
        <f t="shared" si="1"/>
        <v>-22500</v>
      </c>
      <c r="R32" s="235">
        <f t="shared" si="1"/>
        <v>-22500</v>
      </c>
      <c r="S32" s="235">
        <f t="shared" si="1"/>
        <v>-22500</v>
      </c>
      <c r="T32" s="235">
        <f t="shared" si="1"/>
        <v>-22500</v>
      </c>
      <c r="U32" s="235">
        <f t="shared" si="1"/>
        <v>-22500</v>
      </c>
      <c r="V32" s="235">
        <f t="shared" si="1"/>
        <v>-37000</v>
      </c>
      <c r="W32" s="235">
        <f t="shared" si="1"/>
        <v>-22500</v>
      </c>
      <c r="X32" s="235">
        <f t="shared" si="1"/>
        <v>-22500</v>
      </c>
      <c r="Z32" s="16"/>
    </row>
    <row r="33" spans="1:26" s="41" customFormat="1" ht="16.5" thickTop="1" x14ac:dyDescent="0.25">
      <c r="A33" s="268"/>
      <c r="B33" s="269"/>
      <c r="C33" s="269"/>
      <c r="D33" s="270"/>
      <c r="E33" s="271"/>
      <c r="F33" s="272"/>
      <c r="G33" s="273"/>
      <c r="H33" s="274"/>
      <c r="I33" s="274"/>
      <c r="J33" s="236"/>
      <c r="K33" s="236"/>
      <c r="L33" s="236"/>
      <c r="M33" s="236"/>
      <c r="N33" s="275"/>
      <c r="O33" s="276"/>
      <c r="P33" s="277"/>
      <c r="Q33" s="277"/>
      <c r="R33" s="277"/>
      <c r="S33" s="277"/>
      <c r="T33" s="277"/>
      <c r="U33" s="277"/>
      <c r="V33" s="277"/>
      <c r="W33" s="277"/>
      <c r="X33" s="277"/>
    </row>
    <row r="34" spans="1:26" s="50" customFormat="1" ht="15.75" x14ac:dyDescent="0.25">
      <c r="A34" s="82" t="s">
        <v>125</v>
      </c>
      <c r="B34" s="51"/>
      <c r="C34" s="19"/>
      <c r="D34" s="19"/>
      <c r="E34" s="19"/>
      <c r="F34" s="19"/>
      <c r="G34" s="19"/>
      <c r="H34" s="52"/>
      <c r="I34" s="52"/>
      <c r="J34" s="19">
        <f>SUM(J2:J33)</f>
        <v>63675</v>
      </c>
      <c r="K34" s="19">
        <f t="shared" ref="K34:X34" si="2">SUM(K2:K33)</f>
        <v>62198</v>
      </c>
      <c r="L34" s="19">
        <f t="shared" si="2"/>
        <v>60763</v>
      </c>
      <c r="M34" s="19">
        <f t="shared" si="2"/>
        <v>59542</v>
      </c>
      <c r="N34" s="83">
        <f t="shared" si="2"/>
        <v>0</v>
      </c>
      <c r="O34" s="63">
        <f t="shared" si="2"/>
        <v>0</v>
      </c>
      <c r="P34" s="19">
        <f t="shared" si="2"/>
        <v>0</v>
      </c>
      <c r="Q34" s="19">
        <f t="shared" si="2"/>
        <v>0</v>
      </c>
      <c r="R34" s="19">
        <f t="shared" si="2"/>
        <v>0</v>
      </c>
      <c r="S34" s="19">
        <f t="shared" si="2"/>
        <v>0</v>
      </c>
      <c r="T34" s="19">
        <f t="shared" si="2"/>
        <v>0</v>
      </c>
      <c r="U34" s="19">
        <f t="shared" si="2"/>
        <v>0</v>
      </c>
      <c r="V34" s="19">
        <f t="shared" si="2"/>
        <v>0</v>
      </c>
      <c r="W34" s="19">
        <f t="shared" si="2"/>
        <v>0</v>
      </c>
      <c r="X34" s="19">
        <f t="shared" si="2"/>
        <v>0</v>
      </c>
      <c r="Z34" s="53"/>
    </row>
    <row r="35" spans="1:26" s="45" customFormat="1" ht="15.75" x14ac:dyDescent="0.25">
      <c r="A35" s="80" t="s">
        <v>67</v>
      </c>
      <c r="B35" s="43"/>
      <c r="C35" s="44"/>
      <c r="D35" s="44"/>
      <c r="E35" s="44"/>
      <c r="F35" s="44"/>
      <c r="G35" s="44"/>
      <c r="H35" s="44"/>
      <c r="I35" s="44"/>
      <c r="J35" s="19">
        <v>-63675</v>
      </c>
      <c r="K35" s="19">
        <v>-62198</v>
      </c>
      <c r="L35" s="19">
        <v>-60763</v>
      </c>
      <c r="M35" s="19">
        <v>-59542</v>
      </c>
      <c r="N35" s="83"/>
      <c r="O35" s="63"/>
      <c r="P35" s="14"/>
      <c r="Q35" s="14"/>
      <c r="R35" s="14"/>
      <c r="S35" s="14"/>
      <c r="T35" s="14"/>
      <c r="U35" s="14"/>
      <c r="V35" s="14"/>
      <c r="W35" s="14"/>
      <c r="X35" s="14"/>
      <c r="Z35" s="16"/>
    </row>
    <row r="36" spans="1:26" s="45" customFormat="1" ht="15.75" x14ac:dyDescent="0.25">
      <c r="A36" s="80" t="s">
        <v>73</v>
      </c>
      <c r="B36" s="43"/>
      <c r="C36" s="44"/>
      <c r="D36" s="44"/>
      <c r="E36" s="44"/>
      <c r="F36" s="44"/>
      <c r="G36" s="44"/>
      <c r="H36" s="44"/>
      <c r="I36" s="44"/>
      <c r="J36" s="19"/>
      <c r="K36" s="19"/>
      <c r="L36" s="19"/>
      <c r="M36" s="19"/>
      <c r="N36" s="83"/>
      <c r="O36" s="63"/>
      <c r="P36" s="14"/>
      <c r="Q36" s="14"/>
      <c r="R36" s="14"/>
      <c r="S36" s="14"/>
      <c r="T36" s="14"/>
      <c r="U36" s="14"/>
      <c r="V36" s="14"/>
      <c r="W36" s="14"/>
      <c r="X36" s="14"/>
      <c r="Z36" s="16"/>
    </row>
    <row r="37" spans="1:26" s="45" customFormat="1" ht="15.75" x14ac:dyDescent="0.25">
      <c r="A37" s="80" t="s">
        <v>73</v>
      </c>
      <c r="B37" s="43"/>
      <c r="C37" s="44"/>
      <c r="D37" s="44"/>
      <c r="E37" s="44"/>
      <c r="F37" s="44"/>
      <c r="G37" s="44"/>
      <c r="H37" s="44"/>
      <c r="I37" s="44"/>
      <c r="J37" s="19"/>
      <c r="K37" s="19"/>
      <c r="L37" s="19"/>
      <c r="M37" s="19"/>
      <c r="N37" s="83"/>
      <c r="O37" s="63"/>
      <c r="P37" s="14"/>
      <c r="Q37" s="14"/>
      <c r="R37" s="14"/>
      <c r="S37" s="14"/>
      <c r="T37" s="14"/>
      <c r="U37" s="14"/>
      <c r="V37" s="14"/>
      <c r="W37" s="14"/>
      <c r="X37" s="14"/>
      <c r="Z37" s="16"/>
    </row>
    <row r="38" spans="1:26" s="45" customFormat="1" ht="15.75" x14ac:dyDescent="0.25">
      <c r="A38" s="80" t="s">
        <v>71</v>
      </c>
      <c r="B38" s="43"/>
      <c r="C38" s="44"/>
      <c r="D38" s="44"/>
      <c r="E38" s="44"/>
      <c r="F38" s="44"/>
      <c r="G38" s="44"/>
      <c r="H38" s="44"/>
      <c r="I38" s="44"/>
      <c r="J38" s="19">
        <f>SUM(J34:J37)</f>
        <v>0</v>
      </c>
      <c r="K38" s="19">
        <f>SUM(K34:K37)</f>
        <v>0</v>
      </c>
      <c r="L38" s="19">
        <f>SUM(L34:L37)</f>
        <v>0</v>
      </c>
      <c r="M38" s="19">
        <f>SUM(M34:M37)</f>
        <v>0</v>
      </c>
      <c r="N38" s="83">
        <f>SUM(N34:N37)</f>
        <v>0</v>
      </c>
      <c r="O38" s="63">
        <f t="shared" ref="O38:X38" si="3">SUM(O34:O37)</f>
        <v>0</v>
      </c>
      <c r="P38" s="19">
        <f t="shared" si="3"/>
        <v>0</v>
      </c>
      <c r="Q38" s="19">
        <f t="shared" si="3"/>
        <v>0</v>
      </c>
      <c r="R38" s="19">
        <f t="shared" si="3"/>
        <v>0</v>
      </c>
      <c r="S38" s="19">
        <f t="shared" si="3"/>
        <v>0</v>
      </c>
      <c r="T38" s="19">
        <f t="shared" si="3"/>
        <v>0</v>
      </c>
      <c r="U38" s="19">
        <f t="shared" si="3"/>
        <v>0</v>
      </c>
      <c r="V38" s="19">
        <f t="shared" si="3"/>
        <v>0</v>
      </c>
      <c r="W38" s="19">
        <f t="shared" si="3"/>
        <v>0</v>
      </c>
      <c r="X38" s="19">
        <f t="shared" si="3"/>
        <v>0</v>
      </c>
      <c r="Z38" s="16"/>
    </row>
    <row r="39" spans="1:26" s="45" customFormat="1" ht="15.75" x14ac:dyDescent="0.25">
      <c r="A39" s="80" t="s">
        <v>120</v>
      </c>
      <c r="B39" s="43"/>
      <c r="C39" s="44"/>
      <c r="D39" s="44"/>
      <c r="E39" s="44"/>
      <c r="F39" s="44"/>
      <c r="G39" s="44"/>
      <c r="H39" s="44"/>
      <c r="I39" s="44"/>
      <c r="J39" s="19">
        <v>-55000</v>
      </c>
      <c r="K39" s="19">
        <v>-100000</v>
      </c>
      <c r="L39" s="19">
        <v>-125000</v>
      </c>
      <c r="M39" s="19">
        <v>-125000</v>
      </c>
      <c r="N39" s="83">
        <v>-200000</v>
      </c>
      <c r="O39" s="63">
        <v>-200000</v>
      </c>
      <c r="P39" s="19">
        <v>-275000</v>
      </c>
      <c r="Q39" s="19">
        <v>-200000</v>
      </c>
      <c r="R39" s="19">
        <v>-200000</v>
      </c>
      <c r="S39" s="19">
        <v>-200000</v>
      </c>
      <c r="T39" s="19">
        <v>-200000</v>
      </c>
      <c r="U39" s="19">
        <v>-200000</v>
      </c>
      <c r="V39" s="19">
        <v>-200000</v>
      </c>
      <c r="W39" s="19">
        <v>-200000</v>
      </c>
      <c r="X39" s="19">
        <v>-200000</v>
      </c>
      <c r="Z39" s="16"/>
    </row>
    <row r="40" spans="1:26" s="45" customFormat="1" ht="16.5" thickBot="1" x14ac:dyDescent="0.3">
      <c r="A40" s="84" t="s">
        <v>123</v>
      </c>
      <c r="B40" s="219"/>
      <c r="C40" s="220"/>
      <c r="D40" s="220"/>
      <c r="E40" s="220"/>
      <c r="F40" s="220"/>
      <c r="G40" s="220"/>
      <c r="H40" s="220"/>
      <c r="I40" s="220"/>
      <c r="J40" s="221">
        <v>-40000</v>
      </c>
      <c r="K40" s="221">
        <v>-40000</v>
      </c>
      <c r="L40" s="221">
        <v>-40000</v>
      </c>
      <c r="M40" s="221">
        <v>-40000</v>
      </c>
      <c r="N40" s="223">
        <v>-25000</v>
      </c>
      <c r="O40" s="301">
        <v>-25000</v>
      </c>
      <c r="P40" s="221">
        <v>-25000</v>
      </c>
      <c r="Q40" s="221">
        <v>-25000</v>
      </c>
      <c r="R40" s="221">
        <v>-25000</v>
      </c>
      <c r="S40" s="221">
        <v>-25000</v>
      </c>
      <c r="T40" s="221">
        <v>-25000</v>
      </c>
      <c r="U40" s="221">
        <v>-25000</v>
      </c>
      <c r="V40" s="221">
        <v>-25000</v>
      </c>
      <c r="W40" s="221">
        <v>-25000</v>
      </c>
      <c r="X40" s="221">
        <v>-25000</v>
      </c>
      <c r="Z40" s="16"/>
    </row>
    <row r="41" spans="1:26" s="50" customFormat="1" ht="17.25" thickTop="1" thickBot="1" x14ac:dyDescent="0.3">
      <c r="A41" s="304" t="s">
        <v>70</v>
      </c>
      <c r="B41" s="305"/>
      <c r="C41" s="306"/>
      <c r="D41" s="306"/>
      <c r="E41" s="306"/>
      <c r="F41" s="286"/>
      <c r="G41" s="286"/>
      <c r="H41" s="286"/>
      <c r="I41" s="286"/>
      <c r="J41" s="286">
        <f>SUM(J35+J36+J37+J39+J40)</f>
        <v>-158675</v>
      </c>
      <c r="K41" s="286">
        <f>SUM(K35+K36+K37+K39+K40)</f>
        <v>-202198</v>
      </c>
      <c r="L41" s="286">
        <f>SUM(L35+L36+L37+L39+L40)</f>
        <v>-225763</v>
      </c>
      <c r="M41" s="286">
        <f>SUM(M35+M36+M37+M39+M40)</f>
        <v>-224542</v>
      </c>
      <c r="N41" s="287">
        <f>SUM(N35+N36+N37+N39+N40)</f>
        <v>-225000</v>
      </c>
      <c r="O41" s="288">
        <f t="shared" ref="O41:X41" si="4">SUM(O35+O36+O37+O39+O40)</f>
        <v>-225000</v>
      </c>
      <c r="P41" s="286">
        <f t="shared" si="4"/>
        <v>-300000</v>
      </c>
      <c r="Q41" s="286">
        <f t="shared" si="4"/>
        <v>-225000</v>
      </c>
      <c r="R41" s="286">
        <f>SUM(R35+R36+R37+R39+R40)</f>
        <v>-225000</v>
      </c>
      <c r="S41" s="286">
        <f t="shared" si="4"/>
        <v>-225000</v>
      </c>
      <c r="T41" s="286">
        <f t="shared" si="4"/>
        <v>-225000</v>
      </c>
      <c r="U41" s="286">
        <f t="shared" si="4"/>
        <v>-225000</v>
      </c>
      <c r="V41" s="286">
        <f t="shared" si="4"/>
        <v>-225000</v>
      </c>
      <c r="W41" s="286">
        <f t="shared" si="4"/>
        <v>-225000</v>
      </c>
      <c r="X41" s="286">
        <f t="shared" si="4"/>
        <v>-225000</v>
      </c>
    </row>
    <row r="42" spans="1:26" s="45" customFormat="1" ht="16.5" thickTop="1" x14ac:dyDescent="0.25">
      <c r="A42" s="302"/>
      <c r="B42" s="202"/>
      <c r="C42" s="203"/>
      <c r="D42" s="203"/>
      <c r="E42" s="203"/>
      <c r="F42" s="203"/>
      <c r="G42" s="203"/>
      <c r="H42" s="203"/>
      <c r="I42" s="203"/>
      <c r="J42" s="204"/>
      <c r="K42" s="204"/>
      <c r="L42" s="204"/>
      <c r="M42" s="205"/>
      <c r="N42" s="303"/>
      <c r="O42" s="232"/>
      <c r="P42" s="205"/>
      <c r="Q42" s="205"/>
      <c r="R42" s="205"/>
      <c r="S42" s="205"/>
      <c r="T42" s="205"/>
      <c r="U42" s="205"/>
      <c r="V42" s="205"/>
      <c r="W42" s="205"/>
      <c r="X42" s="205"/>
      <c r="Z42" s="16"/>
    </row>
    <row r="43" spans="1:26" s="50" customFormat="1" ht="15.75" x14ac:dyDescent="0.25">
      <c r="A43" s="307" t="s">
        <v>228</v>
      </c>
      <c r="B43" s="51"/>
      <c r="C43" s="19"/>
      <c r="D43" s="19"/>
      <c r="E43" s="19"/>
      <c r="F43" s="19"/>
      <c r="G43" s="19"/>
      <c r="H43" s="52"/>
      <c r="I43" s="52">
        <v>1849.32</v>
      </c>
      <c r="J43" s="19">
        <f t="shared" ref="J43:O43" si="5">SUM(I43+J32-J40)</f>
        <v>2849.3199999999997</v>
      </c>
      <c r="K43" s="19">
        <f t="shared" si="5"/>
        <v>20349.32</v>
      </c>
      <c r="L43" s="19">
        <f t="shared" si="5"/>
        <v>37849.32</v>
      </c>
      <c r="M43" s="19">
        <f t="shared" si="5"/>
        <v>55349.32</v>
      </c>
      <c r="N43" s="83">
        <f t="shared" si="5"/>
        <v>57849.32</v>
      </c>
      <c r="O43" s="63">
        <f t="shared" si="5"/>
        <v>60349.32</v>
      </c>
      <c r="P43" s="19">
        <f t="shared" ref="P43:X43" si="6">SUM(O43+P32-P40)</f>
        <v>48349.32</v>
      </c>
      <c r="Q43" s="19">
        <f t="shared" si="6"/>
        <v>50849.32</v>
      </c>
      <c r="R43" s="19">
        <f t="shared" si="6"/>
        <v>53349.32</v>
      </c>
      <c r="S43" s="19">
        <f t="shared" si="6"/>
        <v>55849.32</v>
      </c>
      <c r="T43" s="19">
        <f t="shared" si="6"/>
        <v>58349.32</v>
      </c>
      <c r="U43" s="19">
        <f t="shared" si="6"/>
        <v>60849.32</v>
      </c>
      <c r="V43" s="19">
        <f t="shared" si="6"/>
        <v>48849.32</v>
      </c>
      <c r="W43" s="19">
        <f t="shared" si="6"/>
        <v>51349.32</v>
      </c>
      <c r="X43" s="19">
        <f t="shared" si="6"/>
        <v>53849.32</v>
      </c>
      <c r="Z43" s="53"/>
    </row>
    <row r="44" spans="1:26" s="50" customFormat="1" ht="16.5" thickBot="1" x14ac:dyDescent="0.3">
      <c r="A44" s="308" t="s">
        <v>229</v>
      </c>
      <c r="B44" s="309"/>
      <c r="C44" s="221"/>
      <c r="D44" s="221"/>
      <c r="E44" s="221"/>
      <c r="F44" s="221"/>
      <c r="G44" s="221"/>
      <c r="H44" s="310"/>
      <c r="I44" s="310">
        <v>153233.32999999999</v>
      </c>
      <c r="J44" s="222">
        <f t="shared" ref="J44:O44" si="7">SUM(I44+J31-J39)</f>
        <v>8233.3299999999872</v>
      </c>
      <c r="K44" s="222">
        <f t="shared" si="7"/>
        <v>83233.329999999987</v>
      </c>
      <c r="L44" s="222">
        <f t="shared" si="7"/>
        <v>173233.33</v>
      </c>
      <c r="M44" s="222">
        <f t="shared" si="7"/>
        <v>298233.32999999996</v>
      </c>
      <c r="N44" s="250">
        <f t="shared" si="7"/>
        <v>28233.329999999958</v>
      </c>
      <c r="O44" s="224">
        <f t="shared" si="7"/>
        <v>128233.32999999996</v>
      </c>
      <c r="P44" s="222">
        <f t="shared" ref="P44:X44" si="8">SUM(O44+P31-P39)</f>
        <v>53233.329999999958</v>
      </c>
      <c r="Q44" s="222">
        <f t="shared" si="8"/>
        <v>153233.32999999996</v>
      </c>
      <c r="R44" s="222">
        <f t="shared" si="8"/>
        <v>63233.329999999958</v>
      </c>
      <c r="S44" s="222">
        <f t="shared" si="8"/>
        <v>263233.32999999996</v>
      </c>
      <c r="T44" s="222">
        <f t="shared" si="8"/>
        <v>363233.32999999996</v>
      </c>
      <c r="U44" s="222">
        <f t="shared" si="8"/>
        <v>73233.329999999958</v>
      </c>
      <c r="V44" s="222">
        <f t="shared" si="8"/>
        <v>273233.32999999996</v>
      </c>
      <c r="W44" s="222">
        <f t="shared" si="8"/>
        <v>448233.32999999996</v>
      </c>
      <c r="X44" s="222">
        <f t="shared" si="8"/>
        <v>648233.32999999996</v>
      </c>
      <c r="Z44" s="53"/>
    </row>
    <row r="45" spans="1:26" s="54" customFormat="1" ht="17.25" thickTop="1" thickBot="1" x14ac:dyDescent="0.3">
      <c r="A45" s="311" t="s">
        <v>124</v>
      </c>
      <c r="B45" s="312"/>
      <c r="C45" s="312"/>
      <c r="D45" s="312"/>
      <c r="E45" s="312"/>
      <c r="F45" s="312"/>
      <c r="G45" s="312"/>
      <c r="H45" s="312"/>
      <c r="I45" s="286">
        <f>SUM(I43:I44)</f>
        <v>155082.65</v>
      </c>
      <c r="J45" s="286">
        <f t="shared" ref="J45:X45" si="9">SUM(J43:J44)</f>
        <v>11082.649999999987</v>
      </c>
      <c r="K45" s="286">
        <f t="shared" si="9"/>
        <v>103582.65</v>
      </c>
      <c r="L45" s="286">
        <f t="shared" si="9"/>
        <v>211082.65</v>
      </c>
      <c r="M45" s="286">
        <f t="shared" si="9"/>
        <v>353582.64999999997</v>
      </c>
      <c r="N45" s="287">
        <f t="shared" si="9"/>
        <v>86082.649999999965</v>
      </c>
      <c r="O45" s="313">
        <f t="shared" si="9"/>
        <v>188582.64999999997</v>
      </c>
      <c r="P45" s="286">
        <f t="shared" si="9"/>
        <v>101582.64999999997</v>
      </c>
      <c r="Q45" s="286">
        <f t="shared" si="9"/>
        <v>204082.64999999997</v>
      </c>
      <c r="R45" s="286">
        <f t="shared" si="9"/>
        <v>116582.64999999997</v>
      </c>
      <c r="S45" s="286">
        <f t="shared" si="9"/>
        <v>319082.64999999997</v>
      </c>
      <c r="T45" s="286">
        <f t="shared" si="9"/>
        <v>421582.64999999997</v>
      </c>
      <c r="U45" s="286">
        <f t="shared" si="9"/>
        <v>134082.64999999997</v>
      </c>
      <c r="V45" s="286">
        <f t="shared" si="9"/>
        <v>322082.64999999997</v>
      </c>
      <c r="W45" s="286">
        <f t="shared" si="9"/>
        <v>499582.64999999997</v>
      </c>
      <c r="X45" s="286">
        <f t="shared" si="9"/>
        <v>702082.64999999991</v>
      </c>
    </row>
    <row r="46" spans="1:26" ht="15.75" thickTop="1" x14ac:dyDescent="0.2"/>
  </sheetData>
  <phoneticPr fontId="1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A226-4B0D-400B-89C1-30D40D3489F0}">
  <dimension ref="A1:X35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K15" sqref="K15"/>
    </sheetView>
  </sheetViews>
  <sheetFormatPr defaultColWidth="9.140625" defaultRowHeight="15.75" x14ac:dyDescent="0.25"/>
  <cols>
    <col min="1" max="1" width="36.42578125" style="94" customWidth="1"/>
    <col min="2" max="2" width="13.5703125" style="94" customWidth="1"/>
    <col min="3" max="3" width="11" style="94" customWidth="1"/>
    <col min="4" max="4" width="14.140625" style="94" customWidth="1"/>
    <col min="5" max="5" width="40.7109375" style="94" customWidth="1"/>
    <col min="6" max="6" width="13.28515625" style="94" customWidth="1"/>
    <col min="7" max="7" width="26" style="94" customWidth="1"/>
    <col min="8" max="8" width="14" style="94" customWidth="1"/>
    <col min="9" max="9" width="13.7109375" style="94" customWidth="1"/>
    <col min="10" max="10" width="14.85546875" style="94" customWidth="1"/>
    <col min="11" max="11" width="16.42578125" style="94" customWidth="1"/>
    <col min="12" max="12" width="13.7109375" style="94" customWidth="1"/>
    <col min="13" max="13" width="15.85546875" style="94" customWidth="1"/>
    <col min="14" max="23" width="10.28515625" style="94" bestFit="1" customWidth="1"/>
    <col min="25" max="16384" width="9.140625" style="94"/>
  </cols>
  <sheetData>
    <row r="1" spans="1:23" ht="48.75" thickTop="1" thickBot="1" x14ac:dyDescent="0.3">
      <c r="A1" s="152" t="s">
        <v>127</v>
      </c>
      <c r="B1" s="153" t="s">
        <v>0</v>
      </c>
      <c r="C1" s="153" t="s">
        <v>1</v>
      </c>
      <c r="D1" s="154" t="s">
        <v>2</v>
      </c>
      <c r="E1" s="156" t="s">
        <v>3</v>
      </c>
      <c r="F1" s="155" t="s">
        <v>4</v>
      </c>
      <c r="G1" s="200" t="s">
        <v>5</v>
      </c>
      <c r="H1" s="198" t="s">
        <v>223</v>
      </c>
      <c r="I1" s="156" t="s">
        <v>8</v>
      </c>
      <c r="J1" s="156" t="s">
        <v>9</v>
      </c>
      <c r="K1" s="156" t="s">
        <v>10</v>
      </c>
      <c r="L1" s="156" t="s">
        <v>11</v>
      </c>
      <c r="M1" s="156" t="s">
        <v>12</v>
      </c>
      <c r="N1" s="156" t="s">
        <v>13</v>
      </c>
      <c r="O1" s="156" t="s">
        <v>14</v>
      </c>
      <c r="P1" s="156" t="s">
        <v>15</v>
      </c>
      <c r="Q1" s="156" t="s">
        <v>16</v>
      </c>
      <c r="R1" s="156" t="s">
        <v>17</v>
      </c>
      <c r="S1" s="156" t="s">
        <v>118</v>
      </c>
      <c r="T1" s="156" t="s">
        <v>18</v>
      </c>
      <c r="U1" s="156" t="s">
        <v>19</v>
      </c>
      <c r="V1" s="156" t="s">
        <v>119</v>
      </c>
      <c r="W1" s="156" t="s">
        <v>21</v>
      </c>
    </row>
    <row r="2" spans="1:23" ht="16.5" thickTop="1" x14ac:dyDescent="0.25">
      <c r="A2" s="193"/>
      <c r="B2" s="145"/>
      <c r="C2" s="146"/>
      <c r="D2" s="147"/>
      <c r="E2" s="148"/>
      <c r="F2" s="149"/>
      <c r="G2" s="150"/>
      <c r="H2" s="151"/>
      <c r="I2" s="150"/>
      <c r="J2" s="150"/>
      <c r="K2" s="150"/>
      <c r="L2" s="150"/>
      <c r="M2" s="194"/>
      <c r="N2" s="195"/>
      <c r="O2" s="196"/>
      <c r="P2" s="196"/>
      <c r="Q2" s="196"/>
      <c r="R2" s="196"/>
      <c r="S2" s="196"/>
      <c r="T2" s="196"/>
      <c r="U2" s="196"/>
      <c r="V2" s="196"/>
      <c r="W2" s="196"/>
    </row>
    <row r="3" spans="1:23" x14ac:dyDescent="0.25">
      <c r="A3" s="102" t="s">
        <v>134</v>
      </c>
      <c r="B3" s="96">
        <v>2018</v>
      </c>
      <c r="C3" s="96" t="s">
        <v>135</v>
      </c>
      <c r="D3" s="98">
        <v>4</v>
      </c>
      <c r="E3" s="102" t="s">
        <v>129</v>
      </c>
      <c r="F3" s="99">
        <v>38764</v>
      </c>
      <c r="G3" s="98" t="s">
        <v>131</v>
      </c>
      <c r="H3" s="32"/>
      <c r="I3" s="101">
        <v>38000</v>
      </c>
      <c r="J3" s="101"/>
      <c r="K3" s="101"/>
      <c r="L3" s="101"/>
      <c r="M3" s="183">
        <v>46000</v>
      </c>
      <c r="N3" s="181"/>
      <c r="O3" s="176"/>
      <c r="P3" s="176"/>
      <c r="Q3" s="176">
        <v>49000</v>
      </c>
      <c r="R3" s="176"/>
      <c r="S3" s="176"/>
      <c r="T3" s="176"/>
      <c r="U3" s="176">
        <v>53000</v>
      </c>
      <c r="V3" s="176"/>
      <c r="W3" s="176"/>
    </row>
    <row r="4" spans="1:23" x14ac:dyDescent="0.25">
      <c r="A4" s="102"/>
      <c r="B4" s="96"/>
      <c r="C4" s="96"/>
      <c r="D4" s="98"/>
      <c r="E4" s="102"/>
      <c r="F4" s="99"/>
      <c r="G4" s="98"/>
      <c r="H4" s="32"/>
      <c r="I4" s="101"/>
      <c r="J4" s="101"/>
      <c r="K4" s="101"/>
      <c r="L4" s="101"/>
      <c r="M4" s="183"/>
      <c r="N4" s="181"/>
      <c r="O4" s="176"/>
      <c r="P4" s="176"/>
      <c r="Q4" s="176"/>
      <c r="R4" s="176"/>
      <c r="S4" s="176"/>
      <c r="T4" s="176"/>
      <c r="U4" s="176"/>
      <c r="V4" s="176"/>
      <c r="W4" s="176"/>
    </row>
    <row r="5" spans="1:23" x14ac:dyDescent="0.25">
      <c r="A5" s="190" t="s">
        <v>225</v>
      </c>
      <c r="B5" s="103">
        <v>2021</v>
      </c>
      <c r="C5" s="97" t="s">
        <v>7</v>
      </c>
      <c r="D5" s="98">
        <v>4</v>
      </c>
      <c r="E5" s="102" t="s">
        <v>224</v>
      </c>
      <c r="F5" s="99">
        <v>31460</v>
      </c>
      <c r="G5" s="97" t="s">
        <v>131</v>
      </c>
      <c r="H5" s="97"/>
      <c r="I5" s="104">
        <v>0</v>
      </c>
      <c r="J5" s="104">
        <v>0</v>
      </c>
      <c r="K5" s="104">
        <v>42000</v>
      </c>
      <c r="L5" s="104">
        <v>0</v>
      </c>
      <c r="M5" s="184">
        <v>0</v>
      </c>
      <c r="N5" s="181"/>
      <c r="O5" s="176">
        <v>47000</v>
      </c>
      <c r="P5" s="176"/>
      <c r="Q5" s="176"/>
      <c r="R5" s="176"/>
      <c r="S5" s="176">
        <v>51000</v>
      </c>
      <c r="T5" s="176"/>
      <c r="U5" s="176"/>
      <c r="V5" s="176"/>
      <c r="W5" s="176">
        <v>55000</v>
      </c>
    </row>
    <row r="6" spans="1:23" x14ac:dyDescent="0.25">
      <c r="A6" s="191"/>
      <c r="B6" s="105"/>
      <c r="C6" s="97"/>
      <c r="D6" s="98"/>
      <c r="E6" s="95"/>
      <c r="F6" s="99"/>
      <c r="G6" s="106"/>
      <c r="H6" s="106"/>
      <c r="I6" s="104"/>
      <c r="J6" s="104"/>
      <c r="K6" s="104"/>
      <c r="L6" s="104"/>
      <c r="M6" s="184"/>
      <c r="N6" s="181"/>
      <c r="O6" s="176"/>
      <c r="P6" s="176"/>
      <c r="Q6" s="176"/>
      <c r="R6" s="176"/>
      <c r="S6" s="176"/>
      <c r="T6" s="176"/>
      <c r="U6" s="176"/>
      <c r="V6" s="176"/>
      <c r="W6" s="176"/>
    </row>
    <row r="7" spans="1:23" x14ac:dyDescent="0.25">
      <c r="A7" s="102" t="s">
        <v>132</v>
      </c>
      <c r="B7" s="96">
        <v>2017</v>
      </c>
      <c r="C7" s="96" t="s">
        <v>133</v>
      </c>
      <c r="D7" s="98">
        <v>4</v>
      </c>
      <c r="E7" s="102" t="s">
        <v>129</v>
      </c>
      <c r="F7" s="99">
        <v>35258</v>
      </c>
      <c r="G7" s="98" t="s">
        <v>131</v>
      </c>
      <c r="H7" s="32"/>
      <c r="I7" s="101">
        <v>38000</v>
      </c>
      <c r="J7" s="101">
        <v>0</v>
      </c>
      <c r="K7" s="101">
        <v>0</v>
      </c>
      <c r="L7" s="101">
        <v>0</v>
      </c>
      <c r="M7" s="183">
        <v>46000</v>
      </c>
      <c r="N7" s="181"/>
      <c r="O7" s="176"/>
      <c r="P7" s="176"/>
      <c r="Q7" s="176">
        <v>49000</v>
      </c>
      <c r="R7" s="176"/>
      <c r="S7" s="176"/>
      <c r="T7" s="176"/>
      <c r="U7" s="176">
        <v>53000</v>
      </c>
      <c r="V7" s="176"/>
      <c r="W7" s="176"/>
    </row>
    <row r="8" spans="1:23" x14ac:dyDescent="0.25">
      <c r="A8" s="102"/>
      <c r="B8" s="96"/>
      <c r="C8" s="96"/>
      <c r="D8" s="98"/>
      <c r="E8" s="102"/>
      <c r="F8" s="99"/>
      <c r="G8" s="98"/>
      <c r="H8" s="32"/>
      <c r="I8" s="101"/>
      <c r="J8" s="101"/>
      <c r="K8" s="101"/>
      <c r="L8" s="101"/>
      <c r="M8" s="183"/>
      <c r="N8" s="181"/>
      <c r="O8" s="176"/>
      <c r="P8" s="176"/>
      <c r="Q8" s="176"/>
      <c r="R8" s="176"/>
      <c r="S8" s="176"/>
      <c r="T8" s="176"/>
      <c r="U8" s="176"/>
      <c r="V8" s="176"/>
      <c r="W8" s="176"/>
    </row>
    <row r="9" spans="1:23" x14ac:dyDescent="0.25">
      <c r="A9" s="199" t="s">
        <v>128</v>
      </c>
      <c r="B9" s="96">
        <v>2016</v>
      </c>
      <c r="C9" s="97" t="s">
        <v>85</v>
      </c>
      <c r="D9" s="98">
        <v>4</v>
      </c>
      <c r="E9" s="95" t="s">
        <v>129</v>
      </c>
      <c r="F9" s="99">
        <v>34460</v>
      </c>
      <c r="G9" s="97" t="s">
        <v>130</v>
      </c>
      <c r="H9" s="100"/>
      <c r="I9" s="101">
        <v>0</v>
      </c>
      <c r="J9" s="101">
        <v>0</v>
      </c>
      <c r="K9" s="101">
        <v>0</v>
      </c>
      <c r="L9" s="101">
        <v>44000</v>
      </c>
      <c r="M9" s="183">
        <v>0</v>
      </c>
      <c r="N9" s="181"/>
      <c r="O9" s="176"/>
      <c r="P9" s="176">
        <v>48000</v>
      </c>
      <c r="Q9" s="176"/>
      <c r="R9" s="176"/>
      <c r="S9" s="176"/>
      <c r="T9" s="176">
        <v>52000</v>
      </c>
      <c r="U9" s="176"/>
      <c r="V9" s="176"/>
      <c r="W9" s="176"/>
    </row>
    <row r="10" spans="1:23" x14ac:dyDescent="0.25">
      <c r="A10" s="102"/>
      <c r="B10" s="96"/>
      <c r="C10" s="96"/>
      <c r="D10" s="98"/>
      <c r="E10" s="102"/>
      <c r="F10" s="99"/>
      <c r="G10" s="98"/>
      <c r="H10" s="32"/>
      <c r="I10" s="101"/>
      <c r="J10" s="101"/>
      <c r="K10" s="101"/>
      <c r="L10" s="101"/>
      <c r="M10" s="183"/>
      <c r="N10" s="181"/>
      <c r="O10" s="176"/>
      <c r="P10" s="176"/>
      <c r="Q10" s="176"/>
      <c r="R10" s="176"/>
      <c r="S10" s="176"/>
      <c r="T10" s="176"/>
      <c r="U10" s="176"/>
      <c r="V10" s="176"/>
      <c r="W10" s="176"/>
    </row>
    <row r="11" spans="1:23" x14ac:dyDescent="0.25">
      <c r="A11" s="102" t="s">
        <v>136</v>
      </c>
      <c r="B11" s="96">
        <v>2019</v>
      </c>
      <c r="C11" s="96" t="s">
        <v>88</v>
      </c>
      <c r="D11" s="98">
        <v>4</v>
      </c>
      <c r="E11" s="102" t="s">
        <v>129</v>
      </c>
      <c r="F11" s="99">
        <v>41148</v>
      </c>
      <c r="G11" s="98" t="s">
        <v>137</v>
      </c>
      <c r="H11" s="32"/>
      <c r="I11" s="101"/>
      <c r="J11" s="101">
        <v>40000</v>
      </c>
      <c r="K11" s="101"/>
      <c r="L11" s="101"/>
      <c r="M11" s="183"/>
      <c r="N11" s="181">
        <v>46000</v>
      </c>
      <c r="O11" s="176"/>
      <c r="P11" s="176"/>
      <c r="Q11" s="176"/>
      <c r="R11" s="176">
        <v>50000</v>
      </c>
      <c r="S11" s="176"/>
      <c r="T11" s="176"/>
      <c r="U11" s="176"/>
      <c r="V11" s="176">
        <v>54000</v>
      </c>
      <c r="W11" s="176"/>
    </row>
    <row r="12" spans="1:23" x14ac:dyDescent="0.25">
      <c r="A12" s="102"/>
      <c r="B12" s="96"/>
      <c r="C12" s="96"/>
      <c r="D12" s="98"/>
      <c r="E12" s="102"/>
      <c r="F12" s="99"/>
      <c r="G12" s="98"/>
      <c r="H12" s="32"/>
      <c r="I12" s="101"/>
      <c r="J12" s="101"/>
      <c r="K12" s="101"/>
      <c r="L12" s="101"/>
      <c r="M12" s="183"/>
      <c r="N12" s="181"/>
      <c r="O12" s="176"/>
      <c r="P12" s="176"/>
      <c r="Q12" s="176"/>
      <c r="R12" s="176"/>
      <c r="S12" s="176"/>
      <c r="T12" s="176"/>
      <c r="U12" s="176"/>
      <c r="V12" s="176"/>
      <c r="W12" s="176"/>
    </row>
    <row r="13" spans="1:23" x14ac:dyDescent="0.25">
      <c r="A13" s="102" t="s">
        <v>138</v>
      </c>
      <c r="B13" s="96">
        <v>2020</v>
      </c>
      <c r="C13" s="96" t="s">
        <v>139</v>
      </c>
      <c r="D13" s="98">
        <v>4</v>
      </c>
      <c r="E13" s="102" t="s">
        <v>140</v>
      </c>
      <c r="F13" s="99">
        <v>40213</v>
      </c>
      <c r="G13" s="98" t="s">
        <v>141</v>
      </c>
      <c r="H13" s="32"/>
      <c r="I13" s="101"/>
      <c r="J13" s="101"/>
      <c r="K13" s="101">
        <v>42000</v>
      </c>
      <c r="L13" s="101"/>
      <c r="M13" s="183"/>
      <c r="N13" s="181"/>
      <c r="O13" s="176">
        <v>47000</v>
      </c>
      <c r="P13" s="176"/>
      <c r="Q13" s="176"/>
      <c r="R13" s="176"/>
      <c r="S13" s="176">
        <v>51000</v>
      </c>
      <c r="T13" s="176"/>
      <c r="U13" s="176"/>
      <c r="V13" s="176"/>
      <c r="W13" s="176">
        <v>55000</v>
      </c>
    </row>
    <row r="14" spans="1:23" x14ac:dyDescent="0.25">
      <c r="A14" s="102"/>
      <c r="B14" s="96"/>
      <c r="C14" s="96"/>
      <c r="D14" s="98"/>
      <c r="E14" s="102"/>
      <c r="F14" s="99"/>
      <c r="G14" s="98"/>
      <c r="H14" s="32"/>
      <c r="I14" s="101"/>
      <c r="J14" s="101"/>
      <c r="K14" s="101"/>
      <c r="L14" s="101"/>
      <c r="M14" s="183"/>
      <c r="N14" s="181"/>
      <c r="O14" s="176"/>
      <c r="P14" s="176"/>
      <c r="Q14" s="176"/>
      <c r="R14" s="176"/>
      <c r="S14" s="176"/>
      <c r="T14" s="176"/>
      <c r="U14" s="176"/>
      <c r="V14" s="176"/>
      <c r="W14" s="176"/>
    </row>
    <row r="15" spans="1:23" x14ac:dyDescent="0.25">
      <c r="A15" s="102" t="s">
        <v>142</v>
      </c>
      <c r="B15" s="96"/>
      <c r="C15" s="96" t="s">
        <v>25</v>
      </c>
      <c r="D15" s="98">
        <v>4</v>
      </c>
      <c r="E15" s="102" t="s">
        <v>143</v>
      </c>
      <c r="F15" s="99"/>
      <c r="G15" s="98" t="s">
        <v>144</v>
      </c>
      <c r="H15" s="32"/>
      <c r="I15" s="101"/>
      <c r="J15" s="101">
        <v>5000</v>
      </c>
      <c r="K15" s="101">
        <v>10000</v>
      </c>
      <c r="L15" s="101">
        <v>5000</v>
      </c>
      <c r="M15" s="183">
        <v>10000</v>
      </c>
      <c r="N15" s="181">
        <v>6000</v>
      </c>
      <c r="O15" s="176">
        <v>12000</v>
      </c>
      <c r="P15" s="176">
        <v>6000</v>
      </c>
      <c r="Q15" s="176">
        <v>12000</v>
      </c>
      <c r="R15" s="176">
        <v>7000</v>
      </c>
      <c r="S15" s="176">
        <v>14000</v>
      </c>
      <c r="T15" s="176">
        <v>7000</v>
      </c>
      <c r="U15" s="176">
        <v>14000</v>
      </c>
      <c r="V15" s="176">
        <v>8000</v>
      </c>
      <c r="W15" s="176">
        <v>16000</v>
      </c>
    </row>
    <row r="16" spans="1:23" x14ac:dyDescent="0.25">
      <c r="A16" s="102"/>
      <c r="B16" s="96"/>
      <c r="C16" s="96"/>
      <c r="D16" s="98"/>
      <c r="E16" s="102"/>
      <c r="F16" s="99"/>
      <c r="G16" s="98"/>
      <c r="H16" s="32"/>
      <c r="I16" s="101"/>
      <c r="J16" s="101"/>
      <c r="K16" s="101"/>
      <c r="L16" s="101"/>
      <c r="M16" s="183"/>
      <c r="N16" s="181"/>
      <c r="O16" s="176"/>
      <c r="P16" s="176"/>
      <c r="Q16" s="176"/>
      <c r="R16" s="176"/>
      <c r="S16" s="176"/>
      <c r="T16" s="176"/>
      <c r="U16" s="176"/>
      <c r="V16" s="176"/>
      <c r="W16" s="176"/>
    </row>
    <row r="17" spans="1:23" x14ac:dyDescent="0.25">
      <c r="A17" s="102" t="s">
        <v>145</v>
      </c>
      <c r="B17" s="96"/>
      <c r="C17" s="96"/>
      <c r="D17" s="98"/>
      <c r="E17" s="314" t="s">
        <v>146</v>
      </c>
      <c r="F17" s="99"/>
      <c r="G17" s="98" t="s">
        <v>144</v>
      </c>
      <c r="H17" s="32"/>
      <c r="I17" s="101">
        <v>16500</v>
      </c>
      <c r="J17" s="101">
        <v>8250</v>
      </c>
      <c r="K17" s="101">
        <v>16500</v>
      </c>
      <c r="L17" s="101">
        <v>8250</v>
      </c>
      <c r="M17" s="183">
        <v>16500</v>
      </c>
      <c r="N17" s="181">
        <v>9000</v>
      </c>
      <c r="O17" s="176">
        <v>18000</v>
      </c>
      <c r="P17" s="176">
        <v>9000</v>
      </c>
      <c r="Q17" s="176">
        <v>18000</v>
      </c>
      <c r="R17" s="176">
        <v>10000</v>
      </c>
      <c r="S17" s="176">
        <v>20000</v>
      </c>
      <c r="T17" s="176">
        <v>10000</v>
      </c>
      <c r="U17" s="176">
        <v>20000</v>
      </c>
      <c r="V17" s="176">
        <v>11000</v>
      </c>
      <c r="W17" s="176">
        <v>22000</v>
      </c>
    </row>
    <row r="18" spans="1:23" x14ac:dyDescent="0.25">
      <c r="A18" s="102"/>
      <c r="B18" s="96"/>
      <c r="C18" s="96"/>
      <c r="D18" s="98"/>
      <c r="E18" s="315"/>
      <c r="F18" s="99"/>
      <c r="G18" s="98"/>
      <c r="H18" s="32"/>
      <c r="I18" s="101"/>
      <c r="J18" s="101"/>
      <c r="K18" s="101"/>
      <c r="L18" s="101"/>
      <c r="M18" s="183"/>
      <c r="N18" s="181"/>
      <c r="O18" s="176"/>
      <c r="P18" s="176"/>
      <c r="Q18" s="176"/>
      <c r="R18" s="176"/>
      <c r="S18" s="176"/>
      <c r="T18" s="176"/>
      <c r="U18" s="176"/>
      <c r="V18" s="176"/>
      <c r="W18" s="176"/>
    </row>
    <row r="19" spans="1:23" x14ac:dyDescent="0.25">
      <c r="A19" s="102"/>
      <c r="B19" s="96"/>
      <c r="C19" s="96"/>
      <c r="D19" s="98"/>
      <c r="E19" s="102"/>
      <c r="F19" s="99"/>
      <c r="G19" s="98"/>
      <c r="H19" s="32"/>
      <c r="I19" s="101"/>
      <c r="J19" s="101"/>
      <c r="K19" s="101"/>
      <c r="L19" s="101"/>
      <c r="M19" s="183"/>
      <c r="N19" s="181"/>
      <c r="O19" s="176"/>
      <c r="P19" s="176"/>
      <c r="Q19" s="176"/>
      <c r="R19" s="176"/>
      <c r="S19" s="176"/>
      <c r="T19" s="176"/>
      <c r="U19" s="176"/>
      <c r="V19" s="176"/>
      <c r="W19" s="176"/>
    </row>
    <row r="20" spans="1:23" x14ac:dyDescent="0.25">
      <c r="A20" s="102" t="s">
        <v>147</v>
      </c>
      <c r="B20" s="96"/>
      <c r="C20" s="96"/>
      <c r="D20" s="98">
        <v>4</v>
      </c>
      <c r="E20" s="102" t="s">
        <v>148</v>
      </c>
      <c r="F20" s="99"/>
      <c r="G20" s="98" t="s">
        <v>144</v>
      </c>
      <c r="H20" s="32"/>
      <c r="I20" s="101">
        <v>6500</v>
      </c>
      <c r="J20" s="101">
        <v>6500</v>
      </c>
      <c r="K20" s="101">
        <v>6500</v>
      </c>
      <c r="L20" s="101">
        <v>6500</v>
      </c>
      <c r="M20" s="183">
        <v>13000</v>
      </c>
      <c r="N20" s="181">
        <v>7500</v>
      </c>
      <c r="O20" s="176">
        <v>15000</v>
      </c>
      <c r="P20" s="176">
        <v>7500</v>
      </c>
      <c r="Q20" s="176">
        <v>15000</v>
      </c>
      <c r="R20" s="176">
        <v>8500</v>
      </c>
      <c r="S20" s="176">
        <v>17000</v>
      </c>
      <c r="T20" s="176">
        <v>8500</v>
      </c>
      <c r="U20" s="176">
        <v>17000</v>
      </c>
      <c r="V20" s="176">
        <v>10500</v>
      </c>
      <c r="W20" s="176">
        <v>21000</v>
      </c>
    </row>
    <row r="21" spans="1:23" x14ac:dyDescent="0.25">
      <c r="A21" s="102"/>
      <c r="B21" s="96"/>
      <c r="C21" s="96"/>
      <c r="D21" s="98"/>
      <c r="E21" s="102"/>
      <c r="F21" s="99"/>
      <c r="G21" s="98"/>
      <c r="H21" s="32"/>
      <c r="I21" s="101"/>
      <c r="J21" s="101"/>
      <c r="K21" s="101"/>
      <c r="L21" s="101"/>
      <c r="M21" s="183"/>
      <c r="N21" s="181"/>
      <c r="O21" s="176"/>
      <c r="P21" s="176"/>
      <c r="Q21" s="176"/>
      <c r="R21" s="176"/>
      <c r="S21" s="176"/>
      <c r="T21" s="176"/>
      <c r="U21" s="176"/>
      <c r="V21" s="176"/>
      <c r="W21" s="176"/>
    </row>
    <row r="22" spans="1:23" x14ac:dyDescent="0.25">
      <c r="A22" s="102" t="s">
        <v>149</v>
      </c>
      <c r="B22" s="96"/>
      <c r="C22" s="96"/>
      <c r="D22" s="98">
        <v>4</v>
      </c>
      <c r="E22" s="102" t="s">
        <v>150</v>
      </c>
      <c r="F22" s="99"/>
      <c r="G22" s="98" t="s">
        <v>144</v>
      </c>
      <c r="H22" s="32"/>
      <c r="I22" s="101"/>
      <c r="J22" s="101"/>
      <c r="K22" s="101"/>
      <c r="L22" s="107">
        <v>10000</v>
      </c>
      <c r="M22" s="192"/>
      <c r="N22" s="181"/>
      <c r="O22" s="176"/>
      <c r="P22" s="176">
        <v>12000</v>
      </c>
      <c r="Q22" s="176"/>
      <c r="R22" s="176"/>
      <c r="S22" s="176"/>
      <c r="T22" s="176">
        <v>14000</v>
      </c>
      <c r="U22" s="176"/>
      <c r="V22" s="176"/>
      <c r="W22" s="176"/>
    </row>
    <row r="23" spans="1:23" x14ac:dyDescent="0.25">
      <c r="A23" s="102"/>
      <c r="B23" s="96"/>
      <c r="C23" s="96"/>
      <c r="D23" s="98"/>
      <c r="E23" s="102"/>
      <c r="F23" s="99"/>
      <c r="G23" s="98"/>
      <c r="H23" s="32"/>
      <c r="I23" s="101"/>
      <c r="J23" s="101"/>
      <c r="K23" s="101"/>
      <c r="L23" s="101"/>
      <c r="M23" s="183"/>
      <c r="N23" s="181"/>
      <c r="O23" s="176"/>
      <c r="P23" s="176"/>
      <c r="Q23" s="176"/>
      <c r="R23" s="176"/>
      <c r="S23" s="176"/>
      <c r="T23" s="176"/>
      <c r="U23" s="176"/>
      <c r="V23" s="176"/>
      <c r="W23" s="176"/>
    </row>
    <row r="24" spans="1:23" s="45" customFormat="1" x14ac:dyDescent="0.25">
      <c r="A24" s="13" t="s">
        <v>154</v>
      </c>
      <c r="B24" s="43"/>
      <c r="C24" s="44"/>
      <c r="D24" s="44"/>
      <c r="E24" s="44"/>
      <c r="F24" s="44"/>
      <c r="G24" s="44"/>
      <c r="H24" s="44"/>
      <c r="I24" s="19"/>
      <c r="J24" s="19"/>
      <c r="K24" s="19"/>
      <c r="L24" s="19"/>
      <c r="M24" s="86"/>
      <c r="N24" s="89"/>
      <c r="O24" s="19"/>
      <c r="P24" s="14"/>
      <c r="Q24" s="14"/>
      <c r="R24" s="14"/>
      <c r="S24" s="14"/>
      <c r="T24" s="14"/>
      <c r="U24" s="14"/>
      <c r="V24" s="14"/>
      <c r="W24" s="14"/>
    </row>
    <row r="25" spans="1:23" s="45" customFormat="1" x14ac:dyDescent="0.25">
      <c r="A25" s="13" t="s">
        <v>68</v>
      </c>
      <c r="B25" s="43"/>
      <c r="C25" s="44"/>
      <c r="D25" s="44"/>
      <c r="E25" s="44"/>
      <c r="F25" s="44"/>
      <c r="G25" s="44"/>
      <c r="H25" s="44"/>
      <c r="I25" s="19"/>
      <c r="J25" s="19"/>
      <c r="K25" s="19"/>
      <c r="L25" s="19"/>
      <c r="M25" s="86"/>
      <c r="N25" s="89"/>
      <c r="O25" s="19"/>
      <c r="P25" s="14"/>
      <c r="Q25" s="14"/>
      <c r="R25" s="14"/>
      <c r="S25" s="14"/>
      <c r="T25" s="14"/>
      <c r="U25" s="14"/>
      <c r="V25" s="14"/>
      <c r="W25" s="14"/>
    </row>
    <row r="26" spans="1:23" s="45" customFormat="1" x14ac:dyDescent="0.25">
      <c r="A26" s="13" t="s">
        <v>121</v>
      </c>
      <c r="B26" s="43"/>
      <c r="C26" s="44"/>
      <c r="D26" s="44"/>
      <c r="E26" s="44"/>
      <c r="F26" s="44"/>
      <c r="G26" s="44"/>
      <c r="H26" s="44"/>
      <c r="I26" s="19">
        <v>-23000</v>
      </c>
      <c r="J26" s="19">
        <v>-40000</v>
      </c>
      <c r="K26" s="19">
        <v>-84000</v>
      </c>
      <c r="L26" s="19">
        <v>-44000</v>
      </c>
      <c r="M26" s="86">
        <v>-92000</v>
      </c>
      <c r="N26" s="89">
        <v>-46000</v>
      </c>
      <c r="O26" s="19">
        <v>-94000</v>
      </c>
      <c r="P26" s="14">
        <v>-48000</v>
      </c>
      <c r="Q26" s="14">
        <v>-98000</v>
      </c>
      <c r="R26" s="14">
        <v>-50000</v>
      </c>
      <c r="S26" s="14">
        <v>-102000</v>
      </c>
      <c r="T26" s="14">
        <v>-52000</v>
      </c>
      <c r="U26" s="14">
        <v>-106000</v>
      </c>
      <c r="V26" s="14">
        <v>-54000</v>
      </c>
      <c r="W26" s="14">
        <v>-110000</v>
      </c>
    </row>
    <row r="27" spans="1:23" s="41" customFormat="1" x14ac:dyDescent="0.25">
      <c r="A27" s="165"/>
      <c r="B27" s="9"/>
      <c r="C27" s="9"/>
      <c r="D27" s="35"/>
      <c r="E27" s="29"/>
      <c r="F27" s="3"/>
      <c r="G27" s="37"/>
      <c r="H27" s="31"/>
      <c r="I27" s="177"/>
      <c r="J27" s="32"/>
      <c r="K27" s="32"/>
      <c r="L27" s="32"/>
      <c r="M27" s="81"/>
      <c r="N27" s="10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s="50" customFormat="1" x14ac:dyDescent="0.25">
      <c r="A28" s="14" t="s">
        <v>125</v>
      </c>
      <c r="B28" s="51"/>
      <c r="C28" s="19"/>
      <c r="D28" s="19"/>
      <c r="E28" s="19"/>
      <c r="F28" s="19"/>
      <c r="G28" s="19"/>
      <c r="H28" s="19"/>
      <c r="I28" s="19">
        <f t="shared" ref="I28:W28" si="0">SUM(I2:I27)</f>
        <v>76000</v>
      </c>
      <c r="J28" s="19">
        <f t="shared" si="0"/>
        <v>19750</v>
      </c>
      <c r="K28" s="19">
        <f t="shared" si="0"/>
        <v>33000</v>
      </c>
      <c r="L28" s="19">
        <f t="shared" si="0"/>
        <v>29750</v>
      </c>
      <c r="M28" s="83">
        <f t="shared" si="0"/>
        <v>39500</v>
      </c>
      <c r="N28" s="63">
        <f t="shared" si="0"/>
        <v>22500</v>
      </c>
      <c r="O28" s="19">
        <f t="shared" si="0"/>
        <v>45000</v>
      </c>
      <c r="P28" s="19">
        <f t="shared" si="0"/>
        <v>34500</v>
      </c>
      <c r="Q28" s="19">
        <f t="shared" si="0"/>
        <v>45000</v>
      </c>
      <c r="R28" s="19">
        <f t="shared" si="0"/>
        <v>25500</v>
      </c>
      <c r="S28" s="19">
        <f t="shared" si="0"/>
        <v>51000</v>
      </c>
      <c r="T28" s="19">
        <f t="shared" si="0"/>
        <v>39500</v>
      </c>
      <c r="U28" s="19">
        <f t="shared" si="0"/>
        <v>51000</v>
      </c>
      <c r="V28" s="19">
        <f t="shared" si="0"/>
        <v>29500</v>
      </c>
      <c r="W28" s="19">
        <f t="shared" si="0"/>
        <v>59000</v>
      </c>
    </row>
    <row r="29" spans="1:23" s="45" customFormat="1" x14ac:dyDescent="0.25">
      <c r="A29" s="13" t="s">
        <v>67</v>
      </c>
      <c r="B29" s="43"/>
      <c r="C29" s="44"/>
      <c r="D29" s="44"/>
      <c r="E29" s="44"/>
      <c r="F29" s="44"/>
      <c r="G29" s="44"/>
      <c r="H29" s="44"/>
      <c r="I29" s="19"/>
      <c r="J29" s="19"/>
      <c r="K29" s="19"/>
      <c r="L29" s="19"/>
      <c r="M29" s="83"/>
      <c r="N29" s="63"/>
      <c r="O29" s="19"/>
      <c r="P29" s="14"/>
      <c r="Q29" s="14"/>
      <c r="R29" s="14"/>
      <c r="S29" s="14"/>
      <c r="T29" s="14"/>
      <c r="U29" s="14"/>
      <c r="V29" s="14"/>
      <c r="W29" s="14"/>
    </row>
    <row r="30" spans="1:23" s="45" customFormat="1" x14ac:dyDescent="0.25">
      <c r="A30" s="13" t="s">
        <v>73</v>
      </c>
      <c r="B30" s="43"/>
      <c r="C30" s="44"/>
      <c r="D30" s="44"/>
      <c r="E30" s="44"/>
      <c r="F30" s="44"/>
      <c r="G30" s="44"/>
      <c r="H30" s="44"/>
      <c r="I30" s="19">
        <v>-76000</v>
      </c>
      <c r="J30" s="19">
        <f t="shared" ref="J30:W30" si="1">-SUM(J15:J23)</f>
        <v>-19750</v>
      </c>
      <c r="K30" s="19">
        <f t="shared" si="1"/>
        <v>-33000</v>
      </c>
      <c r="L30" s="19">
        <f t="shared" si="1"/>
        <v>-29750</v>
      </c>
      <c r="M30" s="83">
        <f t="shared" si="1"/>
        <v>-39500</v>
      </c>
      <c r="N30" s="63">
        <f t="shared" si="1"/>
        <v>-22500</v>
      </c>
      <c r="O30" s="19">
        <f t="shared" si="1"/>
        <v>-45000</v>
      </c>
      <c r="P30" s="19">
        <f t="shared" si="1"/>
        <v>-34500</v>
      </c>
      <c r="Q30" s="19">
        <f t="shared" si="1"/>
        <v>-45000</v>
      </c>
      <c r="R30" s="19">
        <f t="shared" si="1"/>
        <v>-25500</v>
      </c>
      <c r="S30" s="19">
        <f t="shared" si="1"/>
        <v>-51000</v>
      </c>
      <c r="T30" s="19">
        <f t="shared" si="1"/>
        <v>-39500</v>
      </c>
      <c r="U30" s="19">
        <f t="shared" si="1"/>
        <v>-51000</v>
      </c>
      <c r="V30" s="19">
        <f t="shared" si="1"/>
        <v>-29500</v>
      </c>
      <c r="W30" s="19">
        <f t="shared" si="1"/>
        <v>-59000</v>
      </c>
    </row>
    <row r="31" spans="1:23" s="45" customFormat="1" x14ac:dyDescent="0.25">
      <c r="A31" s="13" t="s">
        <v>71</v>
      </c>
      <c r="B31" s="43"/>
      <c r="C31" s="44"/>
      <c r="D31" s="44"/>
      <c r="E31" s="44"/>
      <c r="F31" s="44"/>
      <c r="G31" s="44"/>
      <c r="H31" s="44"/>
      <c r="I31" s="19">
        <f>SUM(I28:I30)</f>
        <v>0</v>
      </c>
      <c r="J31" s="19">
        <f t="shared" ref="J31:W31" si="2">SUM(J28:J30)</f>
        <v>0</v>
      </c>
      <c r="K31" s="19">
        <f t="shared" si="2"/>
        <v>0</v>
      </c>
      <c r="L31" s="19">
        <f t="shared" si="2"/>
        <v>0</v>
      </c>
      <c r="M31" s="83">
        <f t="shared" si="2"/>
        <v>0</v>
      </c>
      <c r="N31" s="63">
        <f t="shared" si="2"/>
        <v>0</v>
      </c>
      <c r="O31" s="19">
        <f t="shared" si="2"/>
        <v>0</v>
      </c>
      <c r="P31" s="19">
        <f t="shared" si="2"/>
        <v>0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2"/>
        <v>0</v>
      </c>
      <c r="V31" s="19">
        <f t="shared" si="2"/>
        <v>0</v>
      </c>
      <c r="W31" s="19">
        <f t="shared" si="2"/>
        <v>0</v>
      </c>
    </row>
    <row r="32" spans="1:23" s="45" customFormat="1" x14ac:dyDescent="0.25">
      <c r="A32" s="13" t="s">
        <v>120</v>
      </c>
      <c r="B32" s="43"/>
      <c r="C32" s="44"/>
      <c r="D32" s="44"/>
      <c r="E32" s="44"/>
      <c r="F32" s="44"/>
      <c r="G32" s="44"/>
      <c r="H32" s="44"/>
      <c r="I32" s="19">
        <v>0</v>
      </c>
      <c r="J32" s="19">
        <v>-55000</v>
      </c>
      <c r="K32" s="19">
        <v>-55000</v>
      </c>
      <c r="L32" s="19">
        <v>-75000</v>
      </c>
      <c r="M32" s="83">
        <v>-75000</v>
      </c>
      <c r="N32" s="63">
        <v>-75000</v>
      </c>
      <c r="O32" s="19">
        <v>-75000</v>
      </c>
      <c r="P32" s="19">
        <v>-75000</v>
      </c>
      <c r="Q32" s="19">
        <v>-75000</v>
      </c>
      <c r="R32" s="19">
        <v>-75000</v>
      </c>
      <c r="S32" s="19">
        <v>-75000</v>
      </c>
      <c r="T32" s="19">
        <v>-75000</v>
      </c>
      <c r="U32" s="19">
        <v>-75000</v>
      </c>
      <c r="V32" s="19">
        <v>-75000</v>
      </c>
      <c r="W32" s="19">
        <v>-75000</v>
      </c>
    </row>
    <row r="33" spans="1:23" s="50" customFormat="1" x14ac:dyDescent="0.25">
      <c r="A33" s="58" t="s">
        <v>70</v>
      </c>
      <c r="B33" s="57"/>
      <c r="C33" s="58"/>
      <c r="D33" s="58"/>
      <c r="E33" s="58"/>
      <c r="F33" s="56"/>
      <c r="G33" s="56"/>
      <c r="H33" s="56"/>
      <c r="I33" s="56">
        <f>SUM(I29+I30+I32)</f>
        <v>-76000</v>
      </c>
      <c r="J33" s="56">
        <f t="shared" ref="J33:W33" si="3">SUM(J29+J30+J32)</f>
        <v>-74750</v>
      </c>
      <c r="K33" s="56">
        <f t="shared" si="3"/>
        <v>-88000</v>
      </c>
      <c r="L33" s="56">
        <f t="shared" si="3"/>
        <v>-104750</v>
      </c>
      <c r="M33" s="85">
        <f t="shared" si="3"/>
        <v>-114500</v>
      </c>
      <c r="N33" s="64">
        <f t="shared" si="3"/>
        <v>-97500</v>
      </c>
      <c r="O33" s="56">
        <f t="shared" si="3"/>
        <v>-120000</v>
      </c>
      <c r="P33" s="56">
        <f t="shared" si="3"/>
        <v>-109500</v>
      </c>
      <c r="Q33" s="56">
        <f t="shared" si="3"/>
        <v>-120000</v>
      </c>
      <c r="R33" s="56">
        <f t="shared" si="3"/>
        <v>-100500</v>
      </c>
      <c r="S33" s="56">
        <f t="shared" si="3"/>
        <v>-126000</v>
      </c>
      <c r="T33" s="56">
        <f t="shared" si="3"/>
        <v>-114500</v>
      </c>
      <c r="U33" s="56">
        <f t="shared" si="3"/>
        <v>-126000</v>
      </c>
      <c r="V33" s="56">
        <f t="shared" si="3"/>
        <v>-104500</v>
      </c>
      <c r="W33" s="56">
        <f t="shared" si="3"/>
        <v>-134000</v>
      </c>
    </row>
    <row r="34" spans="1:23" s="45" customFormat="1" x14ac:dyDescent="0.25">
      <c r="A34" s="13"/>
      <c r="B34" s="43"/>
      <c r="C34" s="44"/>
      <c r="D34" s="44"/>
      <c r="E34" s="44"/>
      <c r="F34" s="44"/>
      <c r="G34" s="44"/>
      <c r="H34" s="44"/>
      <c r="I34" s="19"/>
      <c r="J34" s="19"/>
      <c r="K34" s="19"/>
      <c r="L34" s="19"/>
      <c r="M34" s="86"/>
      <c r="N34" s="89"/>
      <c r="O34" s="19"/>
      <c r="P34" s="14"/>
      <c r="Q34" s="14"/>
      <c r="R34" s="14"/>
      <c r="S34" s="14"/>
      <c r="T34" s="14"/>
      <c r="U34" s="14"/>
      <c r="V34" s="14"/>
      <c r="W34" s="14"/>
    </row>
    <row r="35" spans="1:23" s="50" customFormat="1" x14ac:dyDescent="0.25">
      <c r="A35" s="18" t="s">
        <v>226</v>
      </c>
      <c r="B35" s="55"/>
      <c r="C35" s="56"/>
      <c r="D35" s="56"/>
      <c r="E35" s="56"/>
      <c r="F35" s="56"/>
      <c r="G35" s="56"/>
      <c r="H35" s="56">
        <v>40783</v>
      </c>
      <c r="I35" s="56">
        <f>SUM(H35+I32-I26)</f>
        <v>63783</v>
      </c>
      <c r="J35" s="18">
        <f t="shared" ref="J35:W35" si="4">SUM(I35+J26-J32)</f>
        <v>78783</v>
      </c>
      <c r="K35" s="18">
        <f t="shared" si="4"/>
        <v>49783</v>
      </c>
      <c r="L35" s="18">
        <f t="shared" si="4"/>
        <v>80783</v>
      </c>
      <c r="M35" s="87">
        <f t="shared" si="4"/>
        <v>63783</v>
      </c>
      <c r="N35" s="65">
        <f t="shared" si="4"/>
        <v>92783</v>
      </c>
      <c r="O35" s="18">
        <f t="shared" si="4"/>
        <v>73783</v>
      </c>
      <c r="P35" s="18">
        <f t="shared" si="4"/>
        <v>100783</v>
      </c>
      <c r="Q35" s="18">
        <f t="shared" si="4"/>
        <v>77783</v>
      </c>
      <c r="R35" s="18">
        <f t="shared" si="4"/>
        <v>102783</v>
      </c>
      <c r="S35" s="18">
        <f t="shared" si="4"/>
        <v>75783</v>
      </c>
      <c r="T35" s="18">
        <f t="shared" si="4"/>
        <v>98783</v>
      </c>
      <c r="U35" s="18">
        <f t="shared" si="4"/>
        <v>67783</v>
      </c>
      <c r="V35" s="18">
        <f t="shared" si="4"/>
        <v>88783</v>
      </c>
      <c r="W35" s="18">
        <f t="shared" si="4"/>
        <v>53783</v>
      </c>
    </row>
  </sheetData>
  <mergeCells count="1">
    <mergeCell ref="E17:E18"/>
  </mergeCells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F459-407C-4B26-BADE-E4433808A3F6}">
  <dimension ref="A1:V24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Y27" sqref="Y27"/>
    </sheetView>
  </sheetViews>
  <sheetFormatPr defaultColWidth="9.140625" defaultRowHeight="15.75" x14ac:dyDescent="0.25"/>
  <cols>
    <col min="1" max="1" width="38.85546875" style="94" customWidth="1"/>
    <col min="2" max="2" width="13.5703125" style="94" customWidth="1"/>
    <col min="3" max="3" width="11" style="94" customWidth="1"/>
    <col min="4" max="4" width="13" style="94" customWidth="1"/>
    <col min="5" max="5" width="41.140625" style="94" customWidth="1"/>
    <col min="6" max="6" width="19.85546875" style="94" customWidth="1"/>
    <col min="7" max="7" width="16" style="94" customWidth="1"/>
    <col min="8" max="8" width="13.7109375" style="94" customWidth="1"/>
    <col min="9" max="9" width="14.85546875" style="94" customWidth="1"/>
    <col min="10" max="10" width="16.42578125" style="94" customWidth="1"/>
    <col min="11" max="11" width="13.7109375" style="94" customWidth="1"/>
    <col min="12" max="12" width="15.85546875" style="94" customWidth="1"/>
    <col min="13" max="22" width="10.28515625" style="94" bestFit="1" customWidth="1"/>
    <col min="23" max="16384" width="9.140625" style="94"/>
  </cols>
  <sheetData>
    <row r="1" spans="1:22" ht="48.75" thickTop="1" thickBot="1" x14ac:dyDescent="0.3">
      <c r="A1" s="159" t="s">
        <v>165</v>
      </c>
      <c r="B1" s="160" t="s">
        <v>0</v>
      </c>
      <c r="C1" s="160" t="s">
        <v>1</v>
      </c>
      <c r="D1" s="161" t="s">
        <v>2</v>
      </c>
      <c r="E1" s="162" t="s">
        <v>3</v>
      </c>
      <c r="F1" s="163" t="s">
        <v>4</v>
      </c>
      <c r="G1" s="197" t="s">
        <v>6</v>
      </c>
      <c r="H1" s="164" t="s">
        <v>8</v>
      </c>
      <c r="I1" s="164" t="s">
        <v>9</v>
      </c>
      <c r="J1" s="164" t="s">
        <v>10</v>
      </c>
      <c r="K1" s="164" t="s">
        <v>11</v>
      </c>
      <c r="L1" s="164" t="s">
        <v>12</v>
      </c>
      <c r="M1" s="179" t="s">
        <v>13</v>
      </c>
      <c r="N1" s="164" t="s">
        <v>14</v>
      </c>
      <c r="O1" s="164" t="s">
        <v>15</v>
      </c>
      <c r="P1" s="164" t="s">
        <v>16</v>
      </c>
      <c r="Q1" s="164" t="s">
        <v>17</v>
      </c>
      <c r="R1" s="164" t="s">
        <v>118</v>
      </c>
      <c r="S1" s="164" t="s">
        <v>18</v>
      </c>
      <c r="T1" s="164" t="s">
        <v>19</v>
      </c>
      <c r="U1" s="164" t="s">
        <v>119</v>
      </c>
      <c r="V1" s="164" t="s">
        <v>21</v>
      </c>
    </row>
    <row r="2" spans="1:22" ht="16.5" thickTop="1" x14ac:dyDescent="0.25">
      <c r="A2" s="166"/>
      <c r="B2" s="167"/>
      <c r="C2" s="168"/>
      <c r="D2" s="169"/>
      <c r="E2" s="170"/>
      <c r="F2" s="171"/>
      <c r="G2" s="173"/>
      <c r="H2" s="172"/>
      <c r="I2" s="172"/>
      <c r="J2" s="172"/>
      <c r="K2" s="172"/>
      <c r="L2" s="182"/>
      <c r="M2" s="180"/>
      <c r="N2" s="175"/>
      <c r="O2" s="175"/>
      <c r="P2" s="175"/>
      <c r="Q2" s="175"/>
      <c r="R2" s="175"/>
      <c r="S2" s="175"/>
      <c r="T2" s="175"/>
      <c r="U2" s="175"/>
      <c r="V2" s="175"/>
    </row>
    <row r="3" spans="1:22" x14ac:dyDescent="0.25">
      <c r="A3" s="102" t="s">
        <v>156</v>
      </c>
      <c r="B3" s="96">
        <v>2021</v>
      </c>
      <c r="C3" s="96" t="s">
        <v>66</v>
      </c>
      <c r="D3" s="98">
        <v>6</v>
      </c>
      <c r="E3" s="157" t="s">
        <v>157</v>
      </c>
      <c r="F3" s="158">
        <v>3744</v>
      </c>
      <c r="G3" s="174" t="s">
        <v>172</v>
      </c>
      <c r="H3" s="101"/>
      <c r="I3" s="101"/>
      <c r="J3" s="101"/>
      <c r="K3" s="101"/>
      <c r="L3" s="183" t="s">
        <v>25</v>
      </c>
      <c r="M3" s="181">
        <v>4600</v>
      </c>
      <c r="N3" s="176"/>
      <c r="O3" s="176"/>
      <c r="P3" s="176"/>
      <c r="Q3" s="176"/>
      <c r="R3" s="176" t="s">
        <v>25</v>
      </c>
      <c r="S3" s="176">
        <v>4700</v>
      </c>
      <c r="T3" s="176"/>
      <c r="U3" s="176"/>
      <c r="V3" s="176"/>
    </row>
    <row r="4" spans="1:22" x14ac:dyDescent="0.25">
      <c r="A4" s="102"/>
      <c r="B4" s="96"/>
      <c r="C4" s="96"/>
      <c r="D4" s="98"/>
      <c r="E4" s="157"/>
      <c r="F4" s="158"/>
      <c r="G4" s="47"/>
      <c r="H4" s="101"/>
      <c r="I4" s="101"/>
      <c r="J4" s="101"/>
      <c r="K4" s="101"/>
      <c r="L4" s="183"/>
      <c r="M4" s="181"/>
      <c r="N4" s="176"/>
      <c r="O4" s="176"/>
      <c r="P4" s="176"/>
      <c r="Q4" s="176"/>
      <c r="R4" s="176"/>
      <c r="S4" s="176"/>
      <c r="T4" s="176"/>
      <c r="U4" s="176"/>
      <c r="V4" s="176"/>
    </row>
    <row r="5" spans="1:22" x14ac:dyDescent="0.25">
      <c r="A5" s="102" t="s">
        <v>158</v>
      </c>
      <c r="B5" s="96">
        <v>2013</v>
      </c>
      <c r="C5" s="96" t="s">
        <v>167</v>
      </c>
      <c r="D5" s="98">
        <v>6</v>
      </c>
      <c r="E5" s="157" t="s">
        <v>159</v>
      </c>
      <c r="F5" s="158">
        <v>3449</v>
      </c>
      <c r="G5" s="95" t="s">
        <v>172</v>
      </c>
      <c r="H5" s="104"/>
      <c r="I5" s="104">
        <v>4500</v>
      </c>
      <c r="J5" s="104"/>
      <c r="K5" s="104"/>
      <c r="L5" s="184"/>
      <c r="M5" s="181"/>
      <c r="N5" s="176"/>
      <c r="O5" s="176">
        <v>4600</v>
      </c>
      <c r="P5" s="176"/>
      <c r="Q5" s="176"/>
      <c r="R5" s="176"/>
      <c r="S5" s="176"/>
      <c r="T5" s="176"/>
      <c r="U5" s="176">
        <v>4700</v>
      </c>
      <c r="V5" s="176"/>
    </row>
    <row r="6" spans="1:22" x14ac:dyDescent="0.25">
      <c r="A6" s="102"/>
      <c r="B6" s="96"/>
      <c r="C6" s="96"/>
      <c r="D6" s="98"/>
      <c r="E6" s="157"/>
      <c r="F6" s="158"/>
      <c r="G6" s="97"/>
      <c r="H6" s="104"/>
      <c r="I6" s="104"/>
      <c r="J6" s="104"/>
      <c r="K6" s="104"/>
      <c r="L6" s="184"/>
      <c r="M6" s="181"/>
      <c r="N6" s="176"/>
      <c r="O6" s="176"/>
      <c r="P6" s="176"/>
      <c r="Q6" s="176"/>
      <c r="R6" s="176"/>
      <c r="S6" s="176"/>
      <c r="T6" s="176"/>
      <c r="U6" s="176"/>
      <c r="V6" s="176"/>
    </row>
    <row r="7" spans="1:22" x14ac:dyDescent="0.25">
      <c r="A7" s="102" t="s">
        <v>160</v>
      </c>
      <c r="B7" s="96"/>
      <c r="C7" s="96"/>
      <c r="D7" s="98">
        <v>6</v>
      </c>
      <c r="E7" s="157" t="s">
        <v>161</v>
      </c>
      <c r="F7" s="158">
        <v>4302</v>
      </c>
      <c r="G7" s="47" t="s">
        <v>172</v>
      </c>
      <c r="H7" s="101"/>
      <c r="I7" s="101"/>
      <c r="J7" s="101"/>
      <c r="K7" s="101">
        <v>4500</v>
      </c>
      <c r="L7" s="183"/>
      <c r="M7" s="181"/>
      <c r="N7" s="176"/>
      <c r="O7" s="176"/>
      <c r="P7" s="176"/>
      <c r="Q7" s="176">
        <v>4600</v>
      </c>
      <c r="R7" s="176"/>
      <c r="S7" s="176"/>
      <c r="T7" s="176"/>
      <c r="U7" s="176"/>
      <c r="V7" s="176"/>
    </row>
    <row r="8" spans="1:22" x14ac:dyDescent="0.25">
      <c r="A8" s="102"/>
      <c r="B8" s="96"/>
      <c r="C8" s="96"/>
      <c r="D8" s="98"/>
      <c r="E8" s="157"/>
      <c r="F8" s="158"/>
      <c r="G8" s="47"/>
      <c r="H8" s="101"/>
      <c r="I8" s="101"/>
      <c r="J8" s="101"/>
      <c r="K8" s="101"/>
      <c r="L8" s="183"/>
      <c r="M8" s="181"/>
      <c r="N8" s="176"/>
      <c r="O8" s="176"/>
      <c r="P8" s="176"/>
      <c r="Q8" s="176"/>
      <c r="R8" s="176"/>
      <c r="S8" s="176"/>
      <c r="T8" s="176"/>
      <c r="U8" s="176"/>
      <c r="V8" s="176"/>
    </row>
    <row r="9" spans="1:22" x14ac:dyDescent="0.25">
      <c r="A9" s="102" t="s">
        <v>162</v>
      </c>
      <c r="B9" s="96">
        <v>2016</v>
      </c>
      <c r="C9" s="96" t="s">
        <v>85</v>
      </c>
      <c r="D9" s="98">
        <v>6</v>
      </c>
      <c r="E9" s="316" t="s">
        <v>168</v>
      </c>
      <c r="F9" s="158">
        <v>7500</v>
      </c>
      <c r="G9" s="47" t="s">
        <v>172</v>
      </c>
      <c r="H9" s="101">
        <v>10000</v>
      </c>
      <c r="I9" s="101"/>
      <c r="J9" s="101"/>
      <c r="K9" s="101"/>
      <c r="L9" s="183"/>
      <c r="M9" s="181"/>
      <c r="N9" s="176"/>
      <c r="O9" s="176">
        <v>11000</v>
      </c>
      <c r="P9" s="176"/>
      <c r="Q9" s="176"/>
      <c r="R9" s="176"/>
      <c r="S9" s="176"/>
      <c r="T9" s="176"/>
      <c r="U9" s="176"/>
      <c r="V9" s="176">
        <v>12000</v>
      </c>
    </row>
    <row r="10" spans="1:22" x14ac:dyDescent="0.25">
      <c r="A10" s="102"/>
      <c r="B10" s="96"/>
      <c r="C10" s="96"/>
      <c r="D10" s="98"/>
      <c r="E10" s="317"/>
      <c r="F10" s="158"/>
      <c r="G10" s="47"/>
      <c r="H10" s="101"/>
      <c r="I10" s="101"/>
      <c r="J10" s="101"/>
      <c r="K10" s="101"/>
      <c r="L10" s="183"/>
      <c r="M10" s="181"/>
      <c r="N10" s="176"/>
      <c r="O10" s="176"/>
      <c r="P10" s="176"/>
      <c r="Q10" s="176"/>
      <c r="R10" s="176"/>
      <c r="S10" s="176"/>
      <c r="T10" s="176"/>
      <c r="U10" s="176"/>
      <c r="V10" s="176"/>
    </row>
    <row r="11" spans="1:22" x14ac:dyDescent="0.25">
      <c r="A11" s="102"/>
      <c r="B11" s="96"/>
      <c r="C11" s="96"/>
      <c r="D11" s="98"/>
      <c r="E11" s="157"/>
      <c r="F11" s="158"/>
      <c r="G11" s="47"/>
      <c r="H11" s="101"/>
      <c r="I11" s="101"/>
      <c r="J11" s="101"/>
      <c r="K11" s="101"/>
      <c r="L11" s="183"/>
      <c r="M11" s="181"/>
      <c r="N11" s="176"/>
      <c r="O11" s="176"/>
      <c r="P11" s="176"/>
      <c r="Q11" s="176"/>
      <c r="R11" s="176"/>
      <c r="S11" s="176"/>
      <c r="T11" s="176"/>
      <c r="U11" s="176"/>
      <c r="V11" s="176"/>
    </row>
    <row r="12" spans="1:22" x14ac:dyDescent="0.25">
      <c r="A12" s="102" t="s">
        <v>163</v>
      </c>
      <c r="B12" s="96"/>
      <c r="C12" s="96"/>
      <c r="D12" s="98">
        <v>4</v>
      </c>
      <c r="E12" s="157" t="s">
        <v>169</v>
      </c>
      <c r="F12" s="158"/>
      <c r="G12" s="47" t="s">
        <v>172</v>
      </c>
      <c r="H12" s="101">
        <v>1500</v>
      </c>
      <c r="I12" s="101">
        <v>3000</v>
      </c>
      <c r="J12" s="101">
        <v>4500</v>
      </c>
      <c r="K12" s="101">
        <v>4500</v>
      </c>
      <c r="L12" s="183">
        <v>2000</v>
      </c>
      <c r="M12" s="181">
        <v>4000</v>
      </c>
      <c r="N12" s="176">
        <v>6000</v>
      </c>
      <c r="O12" s="176">
        <v>6000</v>
      </c>
      <c r="P12" s="176">
        <v>2500</v>
      </c>
      <c r="Q12" s="176">
        <v>5000</v>
      </c>
      <c r="R12" s="176">
        <v>5000</v>
      </c>
      <c r="S12" s="176">
        <v>7500</v>
      </c>
      <c r="T12" s="176">
        <v>3000</v>
      </c>
      <c r="U12" s="176">
        <v>6000</v>
      </c>
      <c r="V12" s="176">
        <v>9000</v>
      </c>
    </row>
    <row r="13" spans="1:22" x14ac:dyDescent="0.25">
      <c r="A13" s="102"/>
      <c r="B13" s="96"/>
      <c r="C13" s="96"/>
      <c r="D13" s="98"/>
      <c r="E13" s="157"/>
      <c r="F13" s="158"/>
      <c r="G13" s="47"/>
      <c r="H13" s="101"/>
      <c r="I13" s="101"/>
      <c r="J13" s="101"/>
      <c r="K13" s="101"/>
      <c r="L13" s="183"/>
      <c r="M13" s="181"/>
      <c r="N13" s="176"/>
      <c r="O13" s="176"/>
      <c r="P13" s="176"/>
      <c r="Q13" s="176"/>
      <c r="R13" s="176"/>
      <c r="S13" s="176"/>
      <c r="T13" s="176"/>
      <c r="U13" s="176"/>
      <c r="V13" s="176"/>
    </row>
    <row r="14" spans="1:22" x14ac:dyDescent="0.25">
      <c r="A14" s="102" t="s">
        <v>164</v>
      </c>
      <c r="B14" s="96"/>
      <c r="C14" s="96"/>
      <c r="D14" s="98">
        <v>4</v>
      </c>
      <c r="E14" s="157" t="s">
        <v>170</v>
      </c>
      <c r="F14" s="158"/>
      <c r="G14" s="47" t="s">
        <v>172</v>
      </c>
      <c r="H14" s="101"/>
      <c r="I14" s="101">
        <v>1500</v>
      </c>
      <c r="J14" s="101"/>
      <c r="K14" s="101">
        <v>4500</v>
      </c>
      <c r="L14" s="183"/>
      <c r="M14" s="181">
        <v>1700</v>
      </c>
      <c r="N14" s="176"/>
      <c r="O14" s="176">
        <v>5100</v>
      </c>
      <c r="P14" s="176"/>
      <c r="Q14" s="176">
        <v>1900</v>
      </c>
      <c r="R14" s="176"/>
      <c r="S14" s="176">
        <v>5700</v>
      </c>
      <c r="T14" s="176"/>
      <c r="U14" s="176">
        <v>2100</v>
      </c>
      <c r="V14" s="176"/>
    </row>
    <row r="15" spans="1:22" x14ac:dyDescent="0.25">
      <c r="A15" s="102"/>
      <c r="B15" s="96"/>
      <c r="C15" s="96"/>
      <c r="D15" s="98"/>
      <c r="E15" s="102"/>
      <c r="F15" s="99"/>
      <c r="G15" s="47"/>
      <c r="H15" s="101"/>
      <c r="I15" s="101"/>
      <c r="J15" s="101"/>
      <c r="K15" s="101"/>
      <c r="L15" s="183"/>
      <c r="M15" s="181"/>
      <c r="N15" s="176"/>
      <c r="O15" s="176"/>
      <c r="P15" s="176"/>
      <c r="Q15" s="176"/>
      <c r="R15" s="176"/>
      <c r="S15" s="176"/>
      <c r="T15" s="176"/>
      <c r="U15" s="176"/>
      <c r="V15" s="176"/>
    </row>
    <row r="16" spans="1:22" ht="16.5" thickBot="1" x14ac:dyDescent="0.3">
      <c r="A16" s="241" t="s">
        <v>171</v>
      </c>
      <c r="B16" s="242"/>
      <c r="C16" s="242"/>
      <c r="D16" s="243">
        <v>15</v>
      </c>
      <c r="E16" s="241"/>
      <c r="F16" s="244"/>
      <c r="G16" s="245" t="s">
        <v>172</v>
      </c>
      <c r="H16" s="246">
        <v>10000</v>
      </c>
      <c r="I16" s="246"/>
      <c r="J16" s="246"/>
      <c r="K16" s="246"/>
      <c r="L16" s="247"/>
      <c r="M16" s="248"/>
      <c r="N16" s="249"/>
      <c r="O16" s="249"/>
      <c r="P16" s="249"/>
      <c r="Q16" s="249"/>
      <c r="R16" s="249"/>
      <c r="S16" s="249"/>
      <c r="T16" s="249"/>
      <c r="U16" s="249"/>
      <c r="V16" s="249"/>
    </row>
    <row r="17" spans="1:22" ht="16.5" thickTop="1" x14ac:dyDescent="0.25">
      <c r="A17" s="148"/>
      <c r="B17" s="146"/>
      <c r="C17" s="146"/>
      <c r="D17" s="147"/>
      <c r="E17" s="148"/>
      <c r="F17" s="149"/>
      <c r="G17" s="236"/>
      <c r="H17" s="237"/>
      <c r="I17" s="237"/>
      <c r="J17" s="237"/>
      <c r="K17" s="237"/>
      <c r="L17" s="238"/>
      <c r="M17" s="239"/>
      <c r="N17" s="240"/>
      <c r="O17" s="240"/>
      <c r="P17" s="240"/>
      <c r="Q17" s="240"/>
      <c r="R17" s="240"/>
      <c r="S17" s="240"/>
      <c r="T17" s="240"/>
      <c r="U17" s="240"/>
      <c r="V17" s="240"/>
    </row>
    <row r="18" spans="1:22" s="45" customFormat="1" x14ac:dyDescent="0.25">
      <c r="A18" s="218" t="s">
        <v>68</v>
      </c>
      <c r="B18" s="219"/>
      <c r="C18" s="220"/>
      <c r="D18" s="220"/>
      <c r="E18" s="220"/>
      <c r="F18" s="220"/>
      <c r="G18" s="220"/>
      <c r="H18" s="221">
        <v>-20000</v>
      </c>
      <c r="I18" s="221"/>
      <c r="J18" s="221"/>
      <c r="K18" s="221"/>
      <c r="L18" s="250"/>
      <c r="M18" s="224"/>
      <c r="N18" s="221"/>
      <c r="O18" s="222"/>
      <c r="P18" s="222"/>
      <c r="Q18" s="222"/>
      <c r="R18" s="222"/>
      <c r="S18" s="222"/>
      <c r="T18" s="222"/>
      <c r="U18" s="222"/>
      <c r="V18" s="222"/>
    </row>
    <row r="19" spans="1:22" s="45" customFormat="1" ht="16.5" thickBot="1" x14ac:dyDescent="0.3">
      <c r="A19" s="252"/>
      <c r="B19" s="253"/>
      <c r="C19" s="254"/>
      <c r="D19" s="254"/>
      <c r="E19" s="254"/>
      <c r="F19" s="254"/>
      <c r="G19" s="254"/>
      <c r="H19" s="255"/>
      <c r="I19" s="255"/>
      <c r="J19" s="255"/>
      <c r="K19" s="255"/>
      <c r="L19" s="256"/>
      <c r="M19" s="257"/>
      <c r="N19" s="255"/>
      <c r="O19" s="258"/>
      <c r="P19" s="258"/>
      <c r="Q19" s="258"/>
      <c r="R19" s="258"/>
      <c r="S19" s="258"/>
      <c r="T19" s="258"/>
      <c r="U19" s="258"/>
      <c r="V19" s="258"/>
    </row>
    <row r="20" spans="1:22" s="50" customFormat="1" ht="16.5" thickTop="1" x14ac:dyDescent="0.25">
      <c r="A20" s="205" t="s">
        <v>125</v>
      </c>
      <c r="B20" s="251"/>
      <c r="C20" s="204"/>
      <c r="D20" s="204"/>
      <c r="E20" s="204"/>
      <c r="F20" s="204"/>
      <c r="G20" s="204"/>
      <c r="H20" s="204">
        <f t="shared" ref="H20:V20" si="0">SUM(H2:H19)</f>
        <v>1500</v>
      </c>
      <c r="I20" s="204">
        <f t="shared" si="0"/>
        <v>9000</v>
      </c>
      <c r="J20" s="204">
        <f t="shared" si="0"/>
        <v>4500</v>
      </c>
      <c r="K20" s="204">
        <f t="shared" si="0"/>
        <v>13500</v>
      </c>
      <c r="L20" s="206">
        <f t="shared" si="0"/>
        <v>2000</v>
      </c>
      <c r="M20" s="232">
        <f t="shared" si="0"/>
        <v>10300</v>
      </c>
      <c r="N20" s="204">
        <f t="shared" si="0"/>
        <v>6000</v>
      </c>
      <c r="O20" s="204">
        <f t="shared" si="0"/>
        <v>26700</v>
      </c>
      <c r="P20" s="204">
        <f t="shared" si="0"/>
        <v>2500</v>
      </c>
      <c r="Q20" s="204">
        <f t="shared" si="0"/>
        <v>11500</v>
      </c>
      <c r="R20" s="204">
        <f t="shared" si="0"/>
        <v>5000</v>
      </c>
      <c r="S20" s="204">
        <f t="shared" si="0"/>
        <v>17900</v>
      </c>
      <c r="T20" s="204">
        <f t="shared" si="0"/>
        <v>3000</v>
      </c>
      <c r="U20" s="204">
        <f t="shared" si="0"/>
        <v>12800</v>
      </c>
      <c r="V20" s="204">
        <f t="shared" si="0"/>
        <v>21000</v>
      </c>
    </row>
    <row r="21" spans="1:22" s="45" customFormat="1" x14ac:dyDescent="0.25">
      <c r="A21" s="13" t="s">
        <v>73</v>
      </c>
      <c r="B21" s="43"/>
      <c r="C21" s="44"/>
      <c r="D21" s="44"/>
      <c r="E21" s="44"/>
      <c r="F21" s="44"/>
      <c r="G21" s="44"/>
      <c r="H21" s="19">
        <v>-1500</v>
      </c>
      <c r="I21" s="19">
        <v>-9000</v>
      </c>
      <c r="J21" s="19">
        <v>-4500</v>
      </c>
      <c r="K21" s="19">
        <v>-13500</v>
      </c>
      <c r="L21" s="83">
        <v>-2000</v>
      </c>
      <c r="M21" s="63">
        <v>-10300</v>
      </c>
      <c r="N21" s="19">
        <v>-6000</v>
      </c>
      <c r="O21" s="19">
        <v>-26700</v>
      </c>
      <c r="P21" s="19">
        <v>-2500</v>
      </c>
      <c r="Q21" s="19">
        <v>-11500</v>
      </c>
      <c r="R21" s="19">
        <v>-5000</v>
      </c>
      <c r="S21" s="19">
        <v>-17900</v>
      </c>
      <c r="T21" s="19">
        <v>-3000</v>
      </c>
      <c r="U21" s="19">
        <v>-12800</v>
      </c>
      <c r="V21" s="19">
        <v>-21000</v>
      </c>
    </row>
    <row r="22" spans="1:22" s="45" customFormat="1" x14ac:dyDescent="0.25">
      <c r="A22" s="13" t="s">
        <v>71</v>
      </c>
      <c r="B22" s="43"/>
      <c r="C22" s="44"/>
      <c r="D22" s="44"/>
      <c r="E22" s="44"/>
      <c r="F22" s="44"/>
      <c r="G22" s="44"/>
      <c r="H22" s="19">
        <f t="shared" ref="H22:V22" si="1">SUM(H20:H21)</f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83">
        <f t="shared" si="1"/>
        <v>0</v>
      </c>
      <c r="M22" s="63">
        <f t="shared" si="1"/>
        <v>0</v>
      </c>
      <c r="N22" s="19">
        <f t="shared" si="1"/>
        <v>0</v>
      </c>
      <c r="O22" s="19">
        <f t="shared" si="1"/>
        <v>0</v>
      </c>
      <c r="P22" s="19">
        <f t="shared" si="1"/>
        <v>0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0</v>
      </c>
      <c r="V22" s="19">
        <f t="shared" si="1"/>
        <v>0</v>
      </c>
    </row>
    <row r="23" spans="1:22" s="50" customFormat="1" x14ac:dyDescent="0.25">
      <c r="A23" s="58" t="s">
        <v>70</v>
      </c>
      <c r="B23" s="57"/>
      <c r="C23" s="58"/>
      <c r="D23" s="58"/>
      <c r="E23" s="58"/>
      <c r="F23" s="56"/>
      <c r="G23" s="56"/>
      <c r="H23" s="56">
        <f>H21</f>
        <v>-1500</v>
      </c>
      <c r="I23" s="56">
        <f t="shared" ref="I23:V23" si="2">I21</f>
        <v>-9000</v>
      </c>
      <c r="J23" s="56">
        <f t="shared" si="2"/>
        <v>-4500</v>
      </c>
      <c r="K23" s="56">
        <f t="shared" si="2"/>
        <v>-13500</v>
      </c>
      <c r="L23" s="85">
        <f t="shared" si="2"/>
        <v>-2000</v>
      </c>
      <c r="M23" s="64">
        <f t="shared" si="2"/>
        <v>-10300</v>
      </c>
      <c r="N23" s="56">
        <f t="shared" si="2"/>
        <v>-6000</v>
      </c>
      <c r="O23" s="56">
        <f t="shared" si="2"/>
        <v>-26700</v>
      </c>
      <c r="P23" s="56">
        <f t="shared" si="2"/>
        <v>-2500</v>
      </c>
      <c r="Q23" s="56">
        <f t="shared" si="2"/>
        <v>-11500</v>
      </c>
      <c r="R23" s="56">
        <f t="shared" si="2"/>
        <v>-5000</v>
      </c>
      <c r="S23" s="56">
        <f t="shared" si="2"/>
        <v>-17900</v>
      </c>
      <c r="T23" s="56">
        <f t="shared" si="2"/>
        <v>-3000</v>
      </c>
      <c r="U23" s="56">
        <f t="shared" si="2"/>
        <v>-12800</v>
      </c>
      <c r="V23" s="56">
        <f t="shared" si="2"/>
        <v>-21000</v>
      </c>
    </row>
    <row r="24" spans="1:22" s="187" customFormat="1" x14ac:dyDescent="0.25">
      <c r="A24" s="185"/>
      <c r="B24" s="186"/>
      <c r="H24" s="188"/>
      <c r="I24" s="188"/>
      <c r="J24" s="188"/>
      <c r="K24" s="188"/>
      <c r="L24" s="189"/>
      <c r="M24" s="189"/>
      <c r="N24" s="188"/>
      <c r="O24" s="189"/>
      <c r="P24" s="189"/>
      <c r="Q24" s="189"/>
      <c r="R24" s="189"/>
      <c r="S24" s="189"/>
      <c r="T24" s="189"/>
      <c r="U24" s="189"/>
      <c r="V24" s="189"/>
    </row>
  </sheetData>
  <mergeCells count="1">
    <mergeCell ref="E9:E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15 year interest</vt:lpstr>
      <vt:lpstr>Highway</vt:lpstr>
      <vt:lpstr>Fire</vt:lpstr>
      <vt:lpstr>Police</vt:lpstr>
      <vt:lpstr>Administration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2022-01-24T14:21:54Z</dcterms:created>
  <dcterms:modified xsi:type="dcterms:W3CDTF">2022-02-17T19:09:33Z</dcterms:modified>
</cp:coreProperties>
</file>