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VTRICH\Desktop\FY24\FY24 Capital Plan\"/>
    </mc:Choice>
  </mc:AlternateContent>
  <xr:revisionPtr revIDLastSave="0" documentId="13_ncr:1_{8EC67B4E-92FE-40D9-96D8-10CC26FF9B79}" xr6:coauthVersionLast="47" xr6:coauthVersionMax="47" xr10:uidLastSave="{00000000-0000-0000-0000-000000000000}"/>
  <bookViews>
    <workbookView xWindow="-120" yWindow="-120" windowWidth="29040" windowHeight="15840" xr2:uid="{5F7F0AD7-0E56-4131-86D7-4F524ADF68BA}"/>
  </bookViews>
  <sheets>
    <sheet name="FY24 Highway" sheetId="1" r:id="rId1"/>
    <sheet name="FY24 Fire" sheetId="2" r:id="rId2"/>
    <sheet name="FY24 Police" sheetId="3" r:id="rId3"/>
    <sheet name="FY24 Administration" sheetId="5" r:id="rId4"/>
    <sheet name="FY23 General Summary" sheetId="7" r:id="rId5"/>
    <sheet name="15 year interes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K51" i="2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S42" i="7"/>
  <c r="R42" i="7"/>
  <c r="S22" i="7"/>
  <c r="R22" i="7"/>
  <c r="Y23" i="5" l="1"/>
  <c r="Y20" i="5"/>
  <c r="Y22" i="5" s="1"/>
  <c r="X23" i="5"/>
  <c r="W23" i="5"/>
  <c r="X20" i="5"/>
  <c r="X22" i="5" s="1"/>
  <c r="W20" i="5"/>
  <c r="W22" i="5" s="1"/>
  <c r="K30" i="3"/>
  <c r="M30" i="3"/>
  <c r="N30" i="3"/>
  <c r="O30" i="3"/>
  <c r="Q30" i="3"/>
  <c r="R30" i="3"/>
  <c r="S30" i="3"/>
  <c r="U30" i="3"/>
  <c r="V30" i="3"/>
  <c r="W30" i="3"/>
  <c r="Y30" i="3"/>
  <c r="Z30" i="3"/>
  <c r="J30" i="3"/>
  <c r="X33" i="3"/>
  <c r="Y33" i="3"/>
  <c r="L28" i="3"/>
  <c r="K28" i="3"/>
  <c r="Z33" i="3"/>
  <c r="Z28" i="3"/>
  <c r="Y28" i="3"/>
  <c r="X28" i="3"/>
  <c r="Z54" i="1"/>
  <c r="Y54" i="1"/>
  <c r="Z47" i="1"/>
  <c r="Z52" i="1" s="1"/>
  <c r="Y47" i="1"/>
  <c r="Y52" i="1" s="1"/>
  <c r="M48" i="2"/>
  <c r="Z48" i="2"/>
  <c r="Z39" i="2"/>
  <c r="Z41" i="2" s="1"/>
  <c r="Z45" i="2" s="1"/>
  <c r="T48" i="2"/>
  <c r="Y48" i="2"/>
  <c r="Y39" i="2"/>
  <c r="Y37" i="2"/>
  <c r="S37" i="2"/>
  <c r="V37" i="2"/>
  <c r="X37" i="2"/>
  <c r="K48" i="2"/>
  <c r="L39" i="2"/>
  <c r="L41" i="2" s="1"/>
  <c r="K39" i="2"/>
  <c r="M39" i="2"/>
  <c r="M41" i="2" s="1"/>
  <c r="N39" i="2"/>
  <c r="O39" i="2"/>
  <c r="P39" i="2"/>
  <c r="Q39" i="2"/>
  <c r="R39" i="2"/>
  <c r="S39" i="2"/>
  <c r="T39" i="2"/>
  <c r="U39" i="2"/>
  <c r="V39" i="2"/>
  <c r="W39" i="2"/>
  <c r="X39" i="2"/>
  <c r="K54" i="1"/>
  <c r="K52" i="1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X54" i="1"/>
  <c r="X47" i="1"/>
  <c r="X52" i="1" s="1"/>
  <c r="K41" i="2" l="1"/>
  <c r="K45" i="2" s="1"/>
  <c r="Y31" i="3"/>
  <c r="Z31" i="3"/>
  <c r="X31" i="3"/>
  <c r="Y41" i="2"/>
  <c r="Y45" i="2" s="1"/>
  <c r="J54" i="1"/>
  <c r="J47" i="1"/>
  <c r="J52" i="1" s="1"/>
  <c r="J48" i="2"/>
  <c r="I33" i="3" l="1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H23" i="5"/>
  <c r="L47" i="1"/>
  <c r="L52" i="1" s="1"/>
  <c r="M47" i="1"/>
  <c r="M52" i="1" s="1"/>
  <c r="N47" i="1"/>
  <c r="N52" i="1" s="1"/>
  <c r="O47" i="1"/>
  <c r="O52" i="1" s="1"/>
  <c r="P47" i="1"/>
  <c r="P52" i="1" s="1"/>
  <c r="Q47" i="1"/>
  <c r="Q52" i="1" s="1"/>
  <c r="R47" i="1"/>
  <c r="R52" i="1" s="1"/>
  <c r="S47" i="1"/>
  <c r="S52" i="1" s="1"/>
  <c r="T47" i="1"/>
  <c r="T52" i="1" s="1"/>
  <c r="U47" i="1"/>
  <c r="U52" i="1" s="1"/>
  <c r="V47" i="1"/>
  <c r="V52" i="1" s="1"/>
  <c r="W47" i="1"/>
  <c r="W52" i="1" s="1"/>
  <c r="O41" i="2"/>
  <c r="Q41" i="2"/>
  <c r="R41" i="2"/>
  <c r="S41" i="2"/>
  <c r="T41" i="2"/>
  <c r="U41" i="2"/>
  <c r="V41" i="2"/>
  <c r="W41" i="2"/>
  <c r="X41" i="2"/>
  <c r="N41" i="2"/>
  <c r="N48" i="2"/>
  <c r="G46" i="6"/>
  <c r="P41" i="2" l="1"/>
  <c r="F13" i="6"/>
  <c r="F21" i="6"/>
  <c r="F18" i="6"/>
  <c r="G22" i="6" l="1"/>
  <c r="F28" i="6"/>
  <c r="G31" i="6" l="1"/>
  <c r="G32" i="6" s="1"/>
  <c r="G47" i="6" s="1"/>
  <c r="H20" i="5"/>
  <c r="V20" i="5" l="1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2" i="5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I28" i="3"/>
  <c r="I31" i="3" s="1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R48" i="2"/>
  <c r="J28" i="3"/>
  <c r="M28" i="3"/>
  <c r="N28" i="3"/>
  <c r="O28" i="3"/>
  <c r="P28" i="3"/>
  <c r="Q28" i="3"/>
  <c r="R28" i="3"/>
  <c r="S28" i="3"/>
  <c r="T28" i="3"/>
  <c r="U28" i="3"/>
  <c r="V28" i="3"/>
  <c r="W28" i="3"/>
  <c r="L48" i="2"/>
  <c r="O48" i="2"/>
  <c r="P48" i="2"/>
  <c r="Q48" i="2"/>
  <c r="S48" i="2"/>
  <c r="U48" i="2"/>
  <c r="V48" i="2"/>
  <c r="W48" i="2"/>
  <c r="X48" i="2"/>
  <c r="I52" i="2"/>
  <c r="J39" i="2"/>
  <c r="J41" i="2" s="1"/>
  <c r="J51" i="2"/>
  <c r="J56" i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Q54" i="1"/>
  <c r="M54" i="1"/>
  <c r="L54" i="1"/>
  <c r="N54" i="1"/>
  <c r="O54" i="1"/>
  <c r="P54" i="1"/>
  <c r="R54" i="1"/>
  <c r="S54" i="1"/>
  <c r="T54" i="1"/>
  <c r="U54" i="1"/>
  <c r="V54" i="1"/>
  <c r="W54" i="1"/>
  <c r="J50" i="2" l="1"/>
  <c r="K50" i="2" s="1"/>
  <c r="J45" i="2"/>
  <c r="J52" i="2"/>
  <c r="U31" i="3"/>
  <c r="O31" i="3"/>
  <c r="T31" i="3"/>
  <c r="N31" i="3"/>
  <c r="M31" i="3"/>
  <c r="W31" i="3"/>
  <c r="Q31" i="3"/>
  <c r="K31" i="3"/>
  <c r="V31" i="3"/>
  <c r="P31" i="3"/>
  <c r="J31" i="3"/>
  <c r="S31" i="3"/>
  <c r="R31" i="3"/>
  <c r="L31" i="3"/>
  <c r="I22" i="5"/>
  <c r="O22" i="5"/>
  <c r="U22" i="5"/>
  <c r="J22" i="5"/>
  <c r="P22" i="5"/>
  <c r="V22" i="5"/>
  <c r="S22" i="5"/>
  <c r="M22" i="5"/>
  <c r="L22" i="5"/>
  <c r="R22" i="5"/>
  <c r="N22" i="5"/>
  <c r="T22" i="5"/>
  <c r="K22" i="5"/>
  <c r="Q22" i="5"/>
  <c r="O45" i="2"/>
  <c r="Q45" i="2"/>
  <c r="U45" i="2"/>
  <c r="V45" i="2"/>
  <c r="W45" i="2"/>
  <c r="T45" i="2"/>
  <c r="M45" i="2"/>
  <c r="S45" i="2"/>
  <c r="L45" i="2"/>
  <c r="X45" i="2"/>
  <c r="R45" i="2"/>
  <c r="P45" i="2"/>
  <c r="N45" i="2"/>
  <c r="L50" i="2" l="1"/>
  <c r="K52" i="2"/>
  <c r="M50" i="2" l="1"/>
  <c r="L52" i="2"/>
  <c r="N50" i="2" l="1"/>
  <c r="M52" i="2"/>
  <c r="O50" i="2" l="1"/>
  <c r="N52" i="2"/>
  <c r="P50" i="2" l="1"/>
  <c r="O52" i="2"/>
  <c r="Q50" i="2" l="1"/>
  <c r="P52" i="2"/>
  <c r="R50" i="2" l="1"/>
  <c r="Q52" i="2"/>
  <c r="S50" i="2" l="1"/>
  <c r="R52" i="2"/>
  <c r="T50" i="2" l="1"/>
  <c r="S52" i="2"/>
  <c r="U50" i="2" l="1"/>
  <c r="T52" i="2"/>
  <c r="V50" i="2" l="1"/>
  <c r="U52" i="2"/>
  <c r="W50" i="2" l="1"/>
  <c r="V52" i="2"/>
  <c r="X50" i="2" l="1"/>
  <c r="W52" i="2"/>
  <c r="Y50" i="2" l="1"/>
  <c r="X52" i="2"/>
  <c r="Z50" i="2" l="1"/>
  <c r="Y52" i="2"/>
  <c r="Z5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42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9" authorId="0" shapeId="0" xr:uid="{26A542BD-C18E-4830-AA7F-B0142869A63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 10K
Down Deposit</t>
        </r>
      </text>
    </comment>
    <comment ref="N9" authorId="0" shapeId="0" xr:uid="{BA5258A8-9BBA-4381-9E40-959C052708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4924C7F2-32BB-4752-BEF3-815E4E36C93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
Waiting for bids</t>
        </r>
      </text>
    </comment>
    <comment ref="K11" authorId="0" shapeId="0" xr:uid="{63121770-936B-4A9E-BAF6-C6D05F6A509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scheduled for FY23 but unable to obtain
</t>
        </r>
      </text>
    </comment>
    <comment ref="J21" authorId="0" shapeId="0" xr:uid="{1869107F-90A6-4D5B-9193-EF31CB7FE8D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</t>
        </r>
      </text>
    </comment>
    <comment ref="J23" authorId="0" shapeId="0" xr:uid="{CE4BB5D1-A4D3-45C5-A350-59CECDE2CFE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J25" authorId="0" shapeId="0" xr:uid="{FB469636-B6D0-4135-9502-0B3D00F6966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FY25 @ 35,000</t>
        </r>
      </text>
    </comment>
    <comment ref="L25" authorId="0" shapeId="0" xr:uid="{55A94B43-5D58-4758-9767-483BA6A793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35K but had to replace in FY23 for 45K.</t>
        </r>
      </text>
    </comment>
    <comment ref="A35" authorId="0" shapeId="0" xr:uid="{B151B282-9F0E-498B-84D3-8D59CCB30A5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J36" authorId="0" shapeId="0" xr:uid="{B8D881E8-50AF-4AF1-A5B8-A5C3EA7D22C6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Air Compressor</t>
        </r>
      </text>
    </comment>
    <comment ref="J37" authorId="0" shapeId="0" xr:uid="{27F2B5FE-05CF-4C4C-9948-727EA14164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Brush Truck in FY23, will purchase in FY24 with reserves. 200K. Purchase Air Compresser</t>
        </r>
      </text>
    </comment>
    <comment ref="K37" authorId="0" shapeId="0" xr:uid="{9CA46048-D1E3-4F3F-8061-B19ED15469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Brush Truck 150K
Jaws of Life 25K
Rescue Truck Deposit 100K</t>
        </r>
      </text>
    </comment>
    <comment ref="L37" authorId="0" shapeId="0" xr:uid="{A4BAEDAC-11DD-4242-81B6-DD3B4D7E82F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</t>
        </r>
      </text>
    </comment>
    <comment ref="M46" authorId="0" shapeId="0" xr:uid="{253BCC3E-0AF7-4212-A046-2C5FB0CA068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Last year of loans so keeping reserve contribution lower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E12" authorId="0" shapeId="0" xr:uid="{0ADDDE6B-A605-4D39-A8FB-101F6D0217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Listers (1)
Finance (1)
Clerk (1)
Asstant Clerk (1)
Public (1)
Town Manager (1)
Admin Assisant (1)
Town Planner (1)
Zoning Administrator (1)
</t>
        </r>
      </text>
    </comment>
    <comment ref="E14" authorId="0" shapeId="0" xr:uid="{C7DD363B-00C1-453A-A55A-5E61310C43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Manager
Town Clerk
Town Planner/Zoning Administrator
</t>
        </r>
      </text>
    </comment>
  </commentList>
</comments>
</file>

<file path=xl/sharedStrings.xml><?xml version="1.0" encoding="utf-8"?>
<sst xmlns="http://schemas.openxmlformats.org/spreadsheetml/2006/main" count="493" uniqueCount="254">
  <si>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</si>
  <si>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</si>
  <si>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</si>
  <si>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</si>
  <si>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</si>
  <si>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</si>
  <si>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</si>
  <si>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</si>
  <si>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</si>
  <si>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</si>
  <si>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</si>
  <si>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</si>
  <si>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</si>
  <si>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</si>
  <si>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</si>
  <si>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</si>
  <si>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</si>
  <si>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</si>
  <si>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</si>
  <si>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</si>
  <si>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</si>
  <si>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</si>
  <si>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>Complete Note FY20</t>
  </si>
  <si>
    <t xml:space="preserve"> </t>
  </si>
  <si>
    <t>Complete Note FY21</t>
  </si>
  <si>
    <t>Note FY24</t>
  </si>
  <si>
    <t>Union Bank - Principal</t>
  </si>
  <si>
    <t>Union Bank - Interest</t>
  </si>
  <si>
    <t>International HV507 Single</t>
  </si>
  <si>
    <t>Note FY25</t>
  </si>
  <si>
    <t>Union Bank -Principal</t>
  </si>
  <si>
    <t>Unon Bank - Interest</t>
  </si>
  <si>
    <t>Chevy 3500</t>
  </si>
  <si>
    <t>Complete Note GF</t>
  </si>
  <si>
    <t>Pickup and Snowplow #7 Foreman</t>
  </si>
  <si>
    <t>Chevy 2500</t>
  </si>
  <si>
    <t>Ford F550</t>
  </si>
  <si>
    <t>Complete Cash GF</t>
  </si>
  <si>
    <t xml:space="preserve">Road Grader  </t>
  </si>
  <si>
    <t>John Deere</t>
  </si>
  <si>
    <t>Union  Bank - Interest</t>
  </si>
  <si>
    <t xml:space="preserve">Bucket Loader  </t>
  </si>
  <si>
    <t>John Deere used</t>
  </si>
  <si>
    <t>Complete Note  GF</t>
  </si>
  <si>
    <t xml:space="preserve">Excavator used </t>
  </si>
  <si>
    <t>Catapillar M316C</t>
  </si>
  <si>
    <t>Tractor/Mower Challenger</t>
  </si>
  <si>
    <t>Challenger Model MT445B</t>
  </si>
  <si>
    <t>Tractor Ventrac</t>
  </si>
  <si>
    <t>Ventrac with attachments</t>
  </si>
  <si>
    <t>Tractor Kubota</t>
  </si>
  <si>
    <t>Kubota</t>
  </si>
  <si>
    <t>Pressure washer trailer</t>
  </si>
  <si>
    <t>North Star</t>
  </si>
  <si>
    <t>Trench Box</t>
  </si>
  <si>
    <t>Generator</t>
  </si>
  <si>
    <t>Genrator</t>
  </si>
  <si>
    <t>Traffic signs</t>
  </si>
  <si>
    <t>Portable traffic signs</t>
  </si>
  <si>
    <t>FY21</t>
  </si>
  <si>
    <t>Loan Payments from Taxes</t>
  </si>
  <si>
    <t>Unnasinged Funds</t>
  </si>
  <si>
    <t xml:space="preserve">Total Taxes raised </t>
  </si>
  <si>
    <t>Reconciliation</t>
  </si>
  <si>
    <t>Reserves raised from Taxes</t>
  </si>
  <si>
    <t>Payment from Taxes</t>
  </si>
  <si>
    <t>Trade-In Dump Truck</t>
  </si>
  <si>
    <t>Trade-In Pickup Truck</t>
  </si>
  <si>
    <t>Trade-In Road Grader</t>
  </si>
  <si>
    <t>Trade-in Excavator</t>
  </si>
  <si>
    <t>Trade-in Bucket Loader</t>
  </si>
  <si>
    <t>Trade-in Miscellaneous</t>
  </si>
  <si>
    <t xml:space="preserve">Fire Engine #1 </t>
  </si>
  <si>
    <t>FY11</t>
  </si>
  <si>
    <t>Complete</t>
  </si>
  <si>
    <t xml:space="preserve">Fire Engine #2  </t>
  </si>
  <si>
    <t>FY16</t>
  </si>
  <si>
    <t>Complete Note</t>
  </si>
  <si>
    <t xml:space="preserve">Fire Engine #3  </t>
  </si>
  <si>
    <t>FY19</t>
  </si>
  <si>
    <t>Note FY26</t>
  </si>
  <si>
    <t>Union Bank - principal</t>
  </si>
  <si>
    <t>Union Bank - interest</t>
  </si>
  <si>
    <t>FY06</t>
  </si>
  <si>
    <t>Bond FY26</t>
  </si>
  <si>
    <t>VMBB - principal</t>
  </si>
  <si>
    <t>VMBB - interest</t>
  </si>
  <si>
    <t xml:space="preserve">Brush Truck </t>
  </si>
  <si>
    <t>FY09</t>
  </si>
  <si>
    <t xml:space="preserve">Repeater </t>
  </si>
  <si>
    <t>Jaws of Life #1</t>
  </si>
  <si>
    <t>FY05</t>
  </si>
  <si>
    <t>Portable unit stored on Enging #1</t>
  </si>
  <si>
    <t>Jaws of Life #2</t>
  </si>
  <si>
    <t>Stationary unit stored on Rescue truck</t>
  </si>
  <si>
    <t>Jaws of Life #3</t>
  </si>
  <si>
    <t>Portable unit stored on Engine #2</t>
  </si>
  <si>
    <t>Air Compressor #1</t>
  </si>
  <si>
    <t xml:space="preserve">used to fill the air bottles.  </t>
  </si>
  <si>
    <t>Air Packs</t>
  </si>
  <si>
    <t>Need 17 (Rescue (5), Engine #1 (5), Engine #2 (5), Engine #3(2))</t>
  </si>
  <si>
    <t>9,000 ea</t>
  </si>
  <si>
    <t>Cash Reserve</t>
  </si>
  <si>
    <t>Air Tanks</t>
  </si>
  <si>
    <t>Need 51 Air Tanks (3 for each air pack)</t>
  </si>
  <si>
    <t>1,500 ea</t>
  </si>
  <si>
    <t>Turnout Gear</t>
  </si>
  <si>
    <t>FY33</t>
  </si>
  <si>
    <t>FY36</t>
  </si>
  <si>
    <t>Capital Reserves raised from taxes</t>
  </si>
  <si>
    <t>Capital Reserves used</t>
  </si>
  <si>
    <t>Safety Equipment Reserves used</t>
  </si>
  <si>
    <t>Safety Equipment Reserves raised from taxes</t>
  </si>
  <si>
    <t>Total Reserves</t>
  </si>
  <si>
    <t>Remaining balance</t>
  </si>
  <si>
    <t xml:space="preserve">Payment from Taxes </t>
  </si>
  <si>
    <t xml:space="preserve">Police Cruiser #4 </t>
  </si>
  <si>
    <t>Ford Interceptor</t>
  </si>
  <si>
    <t>Complete loan GF</t>
  </si>
  <si>
    <t>Complete lease (3yr) GF</t>
  </si>
  <si>
    <t>Police Cruiser #3</t>
  </si>
  <si>
    <t>FY17</t>
  </si>
  <si>
    <t>Police Cruiser #1</t>
  </si>
  <si>
    <t>FY18</t>
  </si>
  <si>
    <t>Police Cruiser #5</t>
  </si>
  <si>
    <t>Complete cash GF</t>
  </si>
  <si>
    <t>Police Cruiser #6</t>
  </si>
  <si>
    <t>FY20</t>
  </si>
  <si>
    <t>Dodge Durango</t>
  </si>
  <si>
    <t xml:space="preserve">Complete cash GF </t>
  </si>
  <si>
    <t>Dash cameras</t>
  </si>
  <si>
    <t>Need 6,  purchase with new cruisers</t>
  </si>
  <si>
    <t>Cash</t>
  </si>
  <si>
    <t>One set for each vehicle (blue lights, siren, control box, cage, lap top stand)</t>
  </si>
  <si>
    <t>Mobile Data Computers</t>
  </si>
  <si>
    <t>Need 6, purchase with new cruisers</t>
  </si>
  <si>
    <t>Body Cameras</t>
  </si>
  <si>
    <t>Need 6</t>
  </si>
  <si>
    <t xml:space="preserve">FY20 </t>
  </si>
  <si>
    <t>FY14</t>
  </si>
  <si>
    <t>FY12</t>
  </si>
  <si>
    <t>Trade-in/Sale of Property</t>
  </si>
  <si>
    <t>Water Tank GAP</t>
  </si>
  <si>
    <t>Copier #1</t>
  </si>
  <si>
    <t>Clerks Office</t>
  </si>
  <si>
    <t>Copier #2</t>
  </si>
  <si>
    <t>Small Conference Room</t>
  </si>
  <si>
    <t>Copier #3</t>
  </si>
  <si>
    <t>Planning &amp; Zoning office</t>
  </si>
  <si>
    <t>Server</t>
  </si>
  <si>
    <t>Computers desk tops</t>
  </si>
  <si>
    <t>Computers lap tops</t>
  </si>
  <si>
    <t xml:space="preserve">HIGHWAY EQUIPMENT      </t>
  </si>
  <si>
    <t>FY13</t>
  </si>
  <si>
    <t>Serves Finance, Clerk, Town Manager, Assistant to Town Manager, Planning &amp; Zoning</t>
  </si>
  <si>
    <t>Need 9(1,500/ea)</t>
  </si>
  <si>
    <t>Need 4 (1,500/ea)</t>
  </si>
  <si>
    <t>Phone System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</si>
  <si>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</si>
  <si>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</si>
  <si>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</si>
  <si>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</si>
  <si>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</si>
  <si>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</si>
  <si>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</si>
  <si>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</si>
  <si>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</si>
  <si>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</si>
  <si>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</si>
  <si>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</si>
  <si>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</si>
  <si>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</si>
  <si>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</si>
  <si>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</si>
  <si>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</si>
  <si>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</si>
  <si>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</si>
  <si>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</si>
  <si>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</si>
  <si>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</si>
  <si>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</si>
  <si>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</si>
  <si>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</si>
  <si>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</si>
  <si>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</si>
  <si>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</si>
  <si>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</si>
  <si>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</si>
  <si>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</si>
  <si>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</si>
  <si>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</si>
  <si>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</si>
  <si>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</si>
  <si>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</si>
  <si>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</si>
  <si>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</si>
  <si>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</si>
  <si>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</si>
  <si>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Revolving Loan/Bond Bank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</si>
  <si>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</si>
  <si>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</si>
  <si>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</si>
  <si>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</si>
  <si>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</si>
  <si>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</si>
  <si>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</si>
  <si>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Paid as of FY21</t>
  </si>
  <si>
    <t>Rescue Truck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</si>
  <si>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</si>
  <si>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</si>
  <si>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</si>
  <si>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</si>
  <si>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</si>
  <si>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</si>
  <si>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.</t>
  </si>
  <si>
    <t>Capital Reserve at FY end</t>
  </si>
  <si>
    <t>CAPITAL EXPENDITURES</t>
  </si>
  <si>
    <t>Highway Taxes Required</t>
  </si>
  <si>
    <t>Fire Taxes Required</t>
  </si>
  <si>
    <t>Police Taxes Required</t>
  </si>
  <si>
    <t>Administrative Taxes Required</t>
  </si>
  <si>
    <t>Library &amp; Town Center Taxes required</t>
  </si>
  <si>
    <t>Recreation Taxes required</t>
  </si>
  <si>
    <t>TOTAL TAXES REQUIRED</t>
  </si>
  <si>
    <t>RESERVES</t>
  </si>
  <si>
    <t>Capital eserve at FY end</t>
  </si>
  <si>
    <t>Bridge &amp; Culvert Reserves at FY end</t>
  </si>
  <si>
    <t>Guardrail Reserves at FY end</t>
  </si>
  <si>
    <t>Sidewalk Reserves at FY end</t>
  </si>
  <si>
    <t>Town Center Rents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</si>
  <si>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</si>
  <si>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</si>
  <si>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</si>
  <si>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</si>
  <si>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</si>
  <si>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</si>
  <si>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</si>
  <si>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</si>
  <si>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</si>
  <si>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FIRE DEPARTMENT EQUIPMENT</t>
  </si>
  <si>
    <t>POLICE  EQUIPMENT</t>
  </si>
  <si>
    <t>ADMINISTRATION EQUIPMENT</t>
  </si>
  <si>
    <t>GENERAL FUND EQUIPMENT SUMMARY</t>
  </si>
  <si>
    <t>Thermal Imaging Camera</t>
  </si>
  <si>
    <t>Stabilizer Kit</t>
  </si>
  <si>
    <t>FY38</t>
  </si>
  <si>
    <t>FY39</t>
  </si>
  <si>
    <t>FY40</t>
  </si>
  <si>
    <t>Truck &amp; Snow Plow - 1 ton #6</t>
  </si>
  <si>
    <t>Truck &amp; Snow Plow - 1 ton #5</t>
  </si>
  <si>
    <t>Need 25 sets, one set required for each fire fighter,</t>
  </si>
  <si>
    <t>Capital Reserves used (Equipment)</t>
  </si>
  <si>
    <t>Capital Reserves used (Infrastructure)</t>
  </si>
  <si>
    <t>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</si>
</sst>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&quot;$&quot;#,##0.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4">
    <xf numFmtId="0" fontId="0" fillId="0" borderId="0" xfId="0"/>
    <xf numFmtId="3" fontId="3" fillId="0" borderId="1" xfId="0" applyNumberFormat="1" applyFont="1" applyFill="1" applyBorder="1"/>
    <xf numFmtId="3" fontId="5" fillId="0" borderId="0" xfId="0" applyNumberFormat="1" applyFont="1" applyFill="1"/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2" fillId="0" borderId="1" xfId="0" applyNumberFormat="1" applyFont="1" applyFill="1" applyBorder="1"/>
    <xf numFmtId="3" fontId="5" fillId="0" borderId="4" xfId="0" applyNumberFormat="1" applyFont="1" applyFill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8" fillId="0" borderId="0" xfId="0" applyNumberFormat="1" applyFont="1" applyFill="1"/>
    <xf numFmtId="3" fontId="7" fillId="0" borderId="0" xfId="0" applyNumberFormat="1" applyFont="1" applyFill="1"/>
    <xf numFmtId="1" fontId="5" fillId="0" borderId="0" xfId="0" applyNumberFormat="1" applyFont="1" applyFill="1"/>
    <xf numFmtId="3" fontId="11" fillId="0" borderId="1" xfId="0" applyNumberFormat="1" applyFont="1" applyFill="1" applyBorder="1"/>
    <xf numFmtId="1" fontId="4" fillId="0" borderId="7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5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" fontId="5" fillId="0" borderId="1" xfId="4" applyNumberFormat="1" applyFont="1" applyFill="1" applyBorder="1" applyAlignment="1">
      <alignment horizontal="center"/>
    </xf>
    <xf numFmtId="164" fontId="5" fillId="0" borderId="1" xfId="2" applyNumberFormat="1" applyFont="1" applyFill="1" applyBorder="1"/>
    <xf numFmtId="165" fontId="3" fillId="0" borderId="1" xfId="1" applyNumberFormat="1" applyFont="1" applyFill="1" applyBorder="1"/>
    <xf numFmtId="0" fontId="5" fillId="0" borderId="1" xfId="0" applyFont="1" applyFill="1" applyBorder="1"/>
    <xf numFmtId="166" fontId="5" fillId="0" borderId="1" xfId="4" applyNumberFormat="1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5" fontId="5" fillId="0" borderId="1" xfId="2" applyNumberFormat="1" applyFont="1" applyFill="1" applyBorder="1" applyAlignment="1">
      <alignment horizontal="center"/>
    </xf>
    <xf numFmtId="164" fontId="5" fillId="0" borderId="3" xfId="2" applyNumberFormat="1" applyFont="1" applyFill="1" applyBorder="1"/>
    <xf numFmtId="0" fontId="12" fillId="0" borderId="0" xfId="0" applyFont="1" applyFill="1"/>
    <xf numFmtId="0" fontId="12" fillId="0" borderId="1" xfId="0" applyFont="1" applyFill="1" applyBorder="1"/>
    <xf numFmtId="1" fontId="12" fillId="0" borderId="1" xfId="0" applyNumberFormat="1" applyFont="1" applyFill="1" applyBorder="1"/>
    <xf numFmtId="3" fontId="12" fillId="0" borderId="1" xfId="0" applyNumberFormat="1" applyFont="1" applyFill="1" applyBorder="1"/>
    <xf numFmtId="3" fontId="12" fillId="0" borderId="0" xfId="0" applyNumberFormat="1" applyFont="1" applyFill="1"/>
    <xf numFmtId="0" fontId="12" fillId="0" borderId="0" xfId="0" applyFont="1"/>
    <xf numFmtId="165" fontId="5" fillId="0" borderId="1" xfId="1" applyNumberFormat="1" applyFont="1" applyFill="1" applyBorder="1"/>
    <xf numFmtId="165" fontId="5" fillId="0" borderId="1" xfId="0" applyNumberFormat="1" applyFont="1" applyFill="1" applyBorder="1"/>
    <xf numFmtId="3" fontId="11" fillId="0" borderId="0" xfId="0" applyNumberFormat="1" applyFont="1" applyFill="1"/>
    <xf numFmtId="1" fontId="11" fillId="0" borderId="1" xfId="0" applyNumberFormat="1" applyFont="1" applyFill="1" applyBorder="1"/>
    <xf numFmtId="3" fontId="11" fillId="0" borderId="3" xfId="0" applyNumberFormat="1" applyFont="1" applyFill="1" applyBorder="1"/>
    <xf numFmtId="3" fontId="4" fillId="0" borderId="0" xfId="0" applyNumberFormat="1" applyFont="1" applyFill="1"/>
    <xf numFmtId="0" fontId="11" fillId="0" borderId="0" xfId="0" applyFont="1" applyFill="1"/>
    <xf numFmtId="3" fontId="11" fillId="2" borderId="1" xfId="0" applyNumberFormat="1" applyFont="1" applyFill="1" applyBorder="1"/>
    <xf numFmtId="1" fontId="3" fillId="2" borderId="1" xfId="0" applyNumberFormat="1" applyFont="1" applyFill="1" applyBorder="1"/>
    <xf numFmtId="3" fontId="3" fillId="2" borderId="1" xfId="0" applyNumberFormat="1" applyFont="1" applyFill="1" applyBorder="1"/>
    <xf numFmtId="0" fontId="12" fillId="0" borderId="0" xfId="0" applyFont="1" applyFill="1" applyBorder="1"/>
    <xf numFmtId="0" fontId="12" fillId="0" borderId="2" xfId="0" applyFont="1" applyFill="1" applyBorder="1"/>
    <xf numFmtId="165" fontId="5" fillId="0" borderId="2" xfId="1" applyNumberFormat="1" applyFont="1" applyFill="1" applyBorder="1"/>
    <xf numFmtId="3" fontId="11" fillId="0" borderId="2" xfId="0" applyNumberFormat="1" applyFont="1" applyFill="1" applyBorder="1"/>
    <xf numFmtId="3" fontId="11" fillId="2" borderId="2" xfId="0" applyNumberFormat="1" applyFont="1" applyFill="1" applyBorder="1"/>
    <xf numFmtId="0" fontId="4" fillId="0" borderId="8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165" fontId="5" fillId="0" borderId="14" xfId="1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left"/>
    </xf>
    <xf numFmtId="164" fontId="5" fillId="0" borderId="13" xfId="2" applyNumberFormat="1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5" fillId="0" borderId="13" xfId="2" applyNumberFormat="1" applyFont="1" applyFill="1" applyBorder="1" applyAlignment="1">
      <alignment horizontal="left"/>
    </xf>
    <xf numFmtId="3" fontId="7" fillId="0" borderId="15" xfId="0" applyNumberFormat="1" applyFont="1" applyFill="1" applyBorder="1"/>
    <xf numFmtId="3" fontId="4" fillId="0" borderId="13" xfId="0" applyNumberFormat="1" applyFont="1" applyFill="1" applyBorder="1"/>
    <xf numFmtId="3" fontId="11" fillId="0" borderId="14" xfId="0" applyNumberFormat="1" applyFont="1" applyFill="1" applyBorder="1"/>
    <xf numFmtId="3" fontId="11" fillId="2" borderId="14" xfId="0" applyNumberFormat="1" applyFont="1" applyFill="1" applyBorder="1"/>
    <xf numFmtId="3" fontId="4" fillId="0" borderId="14" xfId="0" applyNumberFormat="1" applyFont="1" applyFill="1" applyBorder="1"/>
    <xf numFmtId="3" fontId="3" fillId="0" borderId="2" xfId="0" applyNumberFormat="1" applyFont="1" applyFill="1" applyBorder="1"/>
    <xf numFmtId="3" fontId="4" fillId="0" borderId="2" xfId="0" applyNumberFormat="1" applyFont="1" applyFill="1" applyBorder="1"/>
    <xf numFmtId="0" fontId="8" fillId="0" borderId="0" xfId="0" applyFont="1"/>
    <xf numFmtId="43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3" fontId="3" fillId="0" borderId="1" xfId="1" applyFont="1" applyFill="1" applyBorder="1"/>
    <xf numFmtId="41" fontId="3" fillId="0" borderId="1" xfId="1" applyNumberFormat="1" applyFont="1" applyFill="1" applyBorder="1"/>
    <xf numFmtId="0" fontId="5" fillId="0" borderId="1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1" fontId="4" fillId="0" borderId="1" xfId="1" applyNumberFormat="1" applyFont="1" applyFill="1" applyBorder="1"/>
    <xf numFmtId="165" fontId="3" fillId="0" borderId="2" xfId="1" applyNumberFormat="1" applyFont="1" applyFill="1" applyBorder="1"/>
    <xf numFmtId="0" fontId="3" fillId="0" borderId="9" xfId="0" applyFont="1" applyFill="1" applyBorder="1" applyAlignment="1">
      <alignment horizontal="center" wrapText="1"/>
    </xf>
    <xf numFmtId="14" fontId="3" fillId="0" borderId="9" xfId="0" applyNumberFormat="1" applyFont="1" applyFill="1" applyBorder="1" applyAlignment="1">
      <alignment horizontal="center" wrapText="1"/>
    </xf>
    <xf numFmtId="3" fontId="8" fillId="0" borderId="0" xfId="0" applyNumberFormat="1" applyFont="1"/>
    <xf numFmtId="3" fontId="8" fillId="0" borderId="19" xfId="0" applyNumberFormat="1" applyFont="1" applyBorder="1"/>
    <xf numFmtId="3" fontId="8" fillId="0" borderId="0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9" xfId="0" applyNumberFormat="1" applyFont="1" applyBorder="1"/>
    <xf numFmtId="3" fontId="9" fillId="0" borderId="0" xfId="0" applyNumberFormat="1" applyFont="1" applyBorder="1"/>
    <xf numFmtId="3" fontId="9" fillId="0" borderId="20" xfId="0" applyNumberFormat="1" applyFont="1" applyBorder="1"/>
    <xf numFmtId="0" fontId="8" fillId="0" borderId="0" xfId="0" applyFont="1" applyAlignment="1">
      <alignment horizontal="center"/>
    </xf>
    <xf numFmtId="3" fontId="8" fillId="0" borderId="19" xfId="0" applyNumberFormat="1" applyFont="1" applyFill="1" applyBorder="1"/>
    <xf numFmtId="3" fontId="6" fillId="0" borderId="22" xfId="0" applyNumberFormat="1" applyFont="1" applyFill="1" applyBorder="1" applyAlignment="1">
      <alignment horizontal="left"/>
    </xf>
    <xf numFmtId="1" fontId="6" fillId="0" borderId="23" xfId="0" applyNumberFormat="1" applyFont="1" applyFill="1" applyBorder="1" applyAlignment="1">
      <alignment horizontal="center"/>
    </xf>
    <xf numFmtId="3" fontId="5" fillId="0" borderId="23" xfId="0" applyNumberFormat="1" applyFont="1" applyFill="1" applyBorder="1" applyAlignment="1">
      <alignment horizontal="center"/>
    </xf>
    <xf numFmtId="3" fontId="5" fillId="0" borderId="23" xfId="4" applyNumberFormat="1" applyFont="1" applyFill="1" applyBorder="1" applyAlignment="1">
      <alignment horizontal="left"/>
    </xf>
    <xf numFmtId="3" fontId="5" fillId="0" borderId="23" xfId="4" applyNumberFormat="1" applyFont="1" applyFill="1" applyBorder="1" applyAlignment="1">
      <alignment horizontal="center"/>
    </xf>
    <xf numFmtId="3" fontId="5" fillId="0" borderId="23" xfId="2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3" fillId="0" borderId="6" xfId="0" applyNumberFormat="1" applyFont="1" applyFill="1" applyBorder="1"/>
    <xf numFmtId="3" fontId="4" fillId="0" borderId="21" xfId="0" applyNumberFormat="1" applyFont="1" applyFill="1" applyBorder="1" applyAlignment="1">
      <alignment horizontal="left" wrapText="1"/>
    </xf>
    <xf numFmtId="1" fontId="3" fillId="0" borderId="21" xfId="0" applyNumberFormat="1" applyFont="1" applyFill="1" applyBorder="1" applyAlignment="1">
      <alignment horizontal="center" wrapText="1"/>
    </xf>
    <xf numFmtId="3" fontId="3" fillId="0" borderId="21" xfId="0" applyNumberFormat="1" applyFont="1" applyFill="1" applyBorder="1" applyAlignment="1">
      <alignment horizont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3" fillId="0" borderId="21" xfId="0" applyNumberFormat="1" applyFont="1" applyFill="1" applyBorder="1" applyAlignment="1">
      <alignment horizontal="center"/>
    </xf>
    <xf numFmtId="3" fontId="5" fillId="0" borderId="1" xfId="2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1" fontId="12" fillId="0" borderId="0" xfId="0" applyNumberFormat="1" applyFont="1" applyFill="1"/>
    <xf numFmtId="3" fontId="7" fillId="0" borderId="1" xfId="2" applyNumberFormat="1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1" fontId="3" fillId="0" borderId="21" xfId="0" applyNumberFormat="1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3" fontId="3" fillId="0" borderId="21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168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  <xf numFmtId="1" fontId="3" fillId="0" borderId="25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3" fillId="0" borderId="25" xfId="0" applyFont="1" applyBorder="1" applyAlignment="1">
      <alignment horizontal="left"/>
    </xf>
    <xf numFmtId="3" fontId="3" fillId="0" borderId="25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3" fontId="5" fillId="0" borderId="26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4" fontId="3" fillId="0" borderId="26" xfId="0" applyNumberFormat="1" applyFont="1" applyBorder="1" applyAlignment="1">
      <alignment horizontal="center"/>
    </xf>
    <xf numFmtId="43" fontId="5" fillId="0" borderId="1" xfId="1" applyFont="1" applyFill="1" applyBorder="1"/>
    <xf numFmtId="0" fontId="9" fillId="0" borderId="26" xfId="0" applyFont="1" applyBorder="1"/>
    <xf numFmtId="0" fontId="9" fillId="0" borderId="1" xfId="0" applyFont="1" applyBorder="1"/>
    <xf numFmtId="164" fontId="3" fillId="0" borderId="1" xfId="2" applyNumberFormat="1" applyFont="1" applyFill="1" applyBorder="1"/>
    <xf numFmtId="0" fontId="11" fillId="0" borderId="1" xfId="0" applyFont="1" applyFill="1" applyBorder="1"/>
    <xf numFmtId="0" fontId="3" fillId="0" borderId="27" xfId="0" applyFont="1" applyBorder="1" applyAlignment="1">
      <alignment horizontal="center"/>
    </xf>
    <xf numFmtId="0" fontId="9" fillId="0" borderId="28" xfId="0" applyFont="1" applyBorder="1"/>
    <xf numFmtId="0" fontId="9" fillId="0" borderId="2" xfId="0" applyFont="1" applyBorder="1"/>
    <xf numFmtId="3" fontId="7" fillId="0" borderId="0" xfId="0" applyNumberFormat="1" applyFont="1" applyFill="1" applyBorder="1"/>
    <xf numFmtId="1" fontId="12" fillId="0" borderId="0" xfId="0" applyNumberFormat="1" applyFont="1" applyFill="1" applyBorder="1"/>
    <xf numFmtId="3" fontId="12" fillId="0" borderId="0" xfId="0" applyNumberFormat="1" applyFont="1" applyFill="1" applyBorder="1"/>
    <xf numFmtId="3" fontId="11" fillId="0" borderId="0" xfId="0" applyNumberFormat="1" applyFont="1" applyFill="1" applyBorder="1"/>
    <xf numFmtId="3" fontId="4" fillId="0" borderId="0" xfId="0" applyNumberFormat="1" applyFont="1" applyFill="1" applyBorder="1"/>
    <xf numFmtId="0" fontId="8" fillId="0" borderId="6" xfId="0" applyFont="1" applyBorder="1"/>
    <xf numFmtId="0" fontId="8" fillId="0" borderId="5" xfId="0" applyFont="1" applyBorder="1"/>
    <xf numFmtId="14" fontId="3" fillId="0" borderId="25" xfId="0" applyNumberFormat="1" applyFont="1" applyBorder="1" applyAlignment="1">
      <alignment horizontal="center" wrapText="1"/>
    </xf>
    <xf numFmtId="14" fontId="3" fillId="0" borderId="21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1" fontId="12" fillId="0" borderId="5" xfId="0" applyNumberFormat="1" applyFont="1" applyFill="1" applyBorder="1"/>
    <xf numFmtId="3" fontId="12" fillId="0" borderId="5" xfId="0" applyNumberFormat="1" applyFont="1" applyFill="1" applyBorder="1"/>
    <xf numFmtId="3" fontId="11" fillId="0" borderId="5" xfId="0" applyNumberFormat="1" applyFont="1" applyFill="1" applyBorder="1"/>
    <xf numFmtId="3" fontId="4" fillId="0" borderId="5" xfId="0" applyNumberFormat="1" applyFont="1" applyFill="1" applyBorder="1"/>
    <xf numFmtId="3" fontId="11" fillId="0" borderId="30" xfId="0" applyNumberFormat="1" applyFont="1" applyFill="1" applyBorder="1"/>
    <xf numFmtId="3" fontId="4" fillId="0" borderId="6" xfId="0" applyNumberFormat="1" applyFont="1" applyFill="1" applyBorder="1"/>
    <xf numFmtId="1" fontId="5" fillId="0" borderId="17" xfId="2" applyNumberFormat="1" applyFont="1" applyFill="1" applyBorder="1" applyAlignment="1">
      <alignment horizontal="center"/>
    </xf>
    <xf numFmtId="3" fontId="5" fillId="0" borderId="17" xfId="2" applyNumberFormat="1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left"/>
    </xf>
    <xf numFmtId="3" fontId="5" fillId="0" borderId="17" xfId="0" applyNumberFormat="1" applyFont="1" applyFill="1" applyBorder="1" applyAlignment="1">
      <alignment horizontal="center"/>
    </xf>
    <xf numFmtId="3" fontId="5" fillId="0" borderId="17" xfId="2" applyNumberFormat="1" applyFont="1" applyFill="1" applyBorder="1"/>
    <xf numFmtId="3" fontId="3" fillId="0" borderId="17" xfId="1" applyNumberFormat="1" applyFont="1" applyFill="1" applyBorder="1"/>
    <xf numFmtId="3" fontId="3" fillId="0" borderId="17" xfId="0" applyNumberFormat="1" applyFont="1" applyFill="1" applyBorder="1"/>
    <xf numFmtId="3" fontId="3" fillId="0" borderId="31" xfId="0" applyNumberFormat="1" applyFont="1" applyFill="1" applyBorder="1"/>
    <xf numFmtId="1" fontId="12" fillId="0" borderId="4" xfId="0" applyNumberFormat="1" applyFont="1" applyFill="1" applyBorder="1"/>
    <xf numFmtId="3" fontId="12" fillId="0" borderId="4" xfId="0" applyNumberFormat="1" applyFont="1" applyFill="1" applyBorder="1"/>
    <xf numFmtId="3" fontId="11" fillId="0" borderId="4" xfId="0" applyNumberFormat="1" applyFont="1" applyFill="1" applyBorder="1"/>
    <xf numFmtId="3" fontId="4" fillId="0" borderId="4" xfId="0" applyNumberFormat="1" applyFont="1" applyFill="1" applyBorder="1"/>
    <xf numFmtId="3" fontId="11" fillId="0" borderId="32" xfId="0" applyNumberFormat="1" applyFont="1" applyFill="1" applyBorder="1"/>
    <xf numFmtId="3" fontId="4" fillId="0" borderId="33" xfId="0" applyNumberFormat="1" applyFont="1" applyFill="1" applyBorder="1"/>
    <xf numFmtId="1" fontId="12" fillId="0" borderId="26" xfId="0" applyNumberFormat="1" applyFont="1" applyFill="1" applyBorder="1"/>
    <xf numFmtId="3" fontId="12" fillId="0" borderId="26" xfId="0" applyNumberFormat="1" applyFont="1" applyFill="1" applyBorder="1"/>
    <xf numFmtId="3" fontId="11" fillId="0" borderId="26" xfId="0" applyNumberFormat="1" applyFont="1" applyFill="1" applyBorder="1"/>
    <xf numFmtId="3" fontId="4" fillId="0" borderId="26" xfId="0" applyNumberFormat="1" applyFont="1" applyFill="1" applyBorder="1"/>
    <xf numFmtId="3" fontId="4" fillId="0" borderId="28" xfId="0" applyNumberFormat="1" applyFont="1" applyFill="1" applyBorder="1"/>
    <xf numFmtId="3" fontId="11" fillId="0" borderId="6" xfId="0" applyNumberFormat="1" applyFont="1" applyFill="1" applyBorder="1"/>
    <xf numFmtId="3" fontId="7" fillId="0" borderId="17" xfId="0" applyNumberFormat="1" applyFont="1" applyFill="1" applyBorder="1"/>
    <xf numFmtId="1" fontId="12" fillId="0" borderId="17" xfId="0" applyNumberFormat="1" applyFont="1" applyFill="1" applyBorder="1"/>
    <xf numFmtId="3" fontId="12" fillId="0" borderId="17" xfId="0" applyNumberFormat="1" applyFont="1" applyFill="1" applyBorder="1"/>
    <xf numFmtId="165" fontId="3" fillId="0" borderId="5" xfId="1" applyNumberFormat="1" applyFont="1" applyFill="1" applyBorder="1"/>
    <xf numFmtId="0" fontId="5" fillId="0" borderId="17" xfId="0" applyFont="1" applyBorder="1" applyAlignment="1">
      <alignment horizontal="left"/>
    </xf>
    <xf numFmtId="1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165" fontId="5" fillId="0" borderId="17" xfId="1" applyNumberFormat="1" applyFont="1" applyFill="1" applyBorder="1"/>
    <xf numFmtId="1" fontId="11" fillId="0" borderId="5" xfId="0" applyNumberFormat="1" applyFont="1" applyFill="1" applyBorder="1"/>
    <xf numFmtId="1" fontId="12" fillId="0" borderId="34" xfId="0" applyNumberFormat="1" applyFont="1" applyFill="1" applyBorder="1"/>
    <xf numFmtId="3" fontId="12" fillId="0" borderId="34" xfId="0" applyNumberFormat="1" applyFont="1" applyFill="1" applyBorder="1"/>
    <xf numFmtId="3" fontId="11" fillId="0" borderId="34" xfId="0" applyNumberFormat="1" applyFont="1" applyFill="1" applyBorder="1"/>
    <xf numFmtId="3" fontId="4" fillId="0" borderId="35" xfId="0" applyNumberFormat="1" applyFont="1" applyFill="1" applyBorder="1"/>
    <xf numFmtId="3" fontId="4" fillId="0" borderId="34" xfId="0" applyNumberFormat="1" applyFont="1" applyFill="1" applyBorder="1"/>
    <xf numFmtId="3" fontId="7" fillId="0" borderId="37" xfId="0" applyNumberFormat="1" applyFont="1" applyFill="1" applyBorder="1"/>
    <xf numFmtId="3" fontId="7" fillId="0" borderId="18" xfId="0" applyNumberFormat="1" applyFont="1" applyFill="1" applyBorder="1"/>
    <xf numFmtId="3" fontId="12" fillId="0" borderId="31" xfId="0" applyNumberFormat="1" applyFont="1" applyFill="1" applyBorder="1"/>
    <xf numFmtId="3" fontId="7" fillId="0" borderId="38" xfId="0" applyNumberFormat="1" applyFont="1" applyFill="1" applyBorder="1"/>
    <xf numFmtId="1" fontId="12" fillId="0" borderId="39" xfId="0" applyNumberFormat="1" applyFont="1" applyFill="1" applyBorder="1"/>
    <xf numFmtId="3" fontId="12" fillId="0" borderId="39" xfId="0" applyNumberFormat="1" applyFont="1" applyFill="1" applyBorder="1"/>
    <xf numFmtId="3" fontId="7" fillId="0" borderId="39" xfId="0" applyNumberFormat="1" applyFont="1" applyFill="1" applyBorder="1"/>
    <xf numFmtId="3" fontId="7" fillId="0" borderId="40" xfId="0" applyNumberFormat="1" applyFont="1" applyFill="1" applyBorder="1"/>
    <xf numFmtId="0" fontId="5" fillId="0" borderId="42" xfId="2" applyNumberFormat="1" applyFont="1" applyFill="1" applyBorder="1" applyAlignment="1">
      <alignment horizontal="left"/>
    </xf>
    <xf numFmtId="1" fontId="5" fillId="0" borderId="5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3" fontId="5" fillId="0" borderId="36" xfId="0" applyNumberFormat="1" applyFont="1" applyFill="1" applyBorder="1" applyAlignment="1">
      <alignment horizontal="center"/>
    </xf>
    <xf numFmtId="10" fontId="5" fillId="0" borderId="5" xfId="0" applyNumberFormat="1" applyFont="1" applyFill="1" applyBorder="1" applyAlignment="1">
      <alignment horizontal="center"/>
    </xf>
    <xf numFmtId="164" fontId="5" fillId="0" borderId="43" xfId="2" applyNumberFormat="1" applyFont="1" applyFill="1" applyBorder="1"/>
    <xf numFmtId="165" fontId="3" fillId="0" borderId="30" xfId="1" applyNumberFormat="1" applyFont="1" applyFill="1" applyBorder="1"/>
    <xf numFmtId="0" fontId="12" fillId="0" borderId="6" xfId="0" applyFont="1" applyFill="1" applyBorder="1"/>
    <xf numFmtId="0" fontId="12" fillId="0" borderId="5" xfId="0" applyFont="1" applyFill="1" applyBorder="1"/>
    <xf numFmtId="3" fontId="7" fillId="0" borderId="44" xfId="0" applyNumberFormat="1" applyFont="1" applyFill="1" applyBorder="1"/>
    <xf numFmtId="3" fontId="12" fillId="0" borderId="28" xfId="0" applyNumberFormat="1" applyFont="1" applyFill="1" applyBorder="1"/>
    <xf numFmtId="3" fontId="12" fillId="0" borderId="18" xfId="0" applyNumberFormat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3" fontId="11" fillId="2" borderId="39" xfId="0" applyNumberFormat="1" applyFont="1" applyFill="1" applyBorder="1"/>
    <xf numFmtId="3" fontId="11" fillId="2" borderId="40" xfId="0" applyNumberFormat="1" applyFont="1" applyFill="1" applyBorder="1"/>
    <xf numFmtId="3" fontId="11" fillId="2" borderId="41" xfId="0" applyNumberFormat="1" applyFont="1" applyFill="1" applyBorder="1"/>
    <xf numFmtId="1" fontId="12" fillId="0" borderId="36" xfId="0" applyNumberFormat="1" applyFont="1" applyFill="1" applyBorder="1"/>
    <xf numFmtId="3" fontId="12" fillId="0" borderId="36" xfId="0" applyNumberFormat="1" applyFont="1" applyFill="1" applyBorder="1"/>
    <xf numFmtId="3" fontId="11" fillId="0" borderId="36" xfId="0" applyNumberFormat="1" applyFont="1" applyFill="1" applyBorder="1"/>
    <xf numFmtId="3" fontId="7" fillId="0" borderId="22" xfId="0" applyNumberFormat="1" applyFont="1" applyFill="1" applyBorder="1"/>
    <xf numFmtId="3" fontId="4" fillId="0" borderId="30" xfId="0" applyNumberFormat="1" applyFont="1" applyFill="1" applyBorder="1"/>
    <xf numFmtId="3" fontId="3" fillId="2" borderId="38" xfId="0" applyNumberFormat="1" applyFont="1" applyFill="1" applyBorder="1"/>
    <xf numFmtId="1" fontId="3" fillId="2" borderId="39" xfId="0" applyNumberFormat="1" applyFont="1" applyFill="1" applyBorder="1"/>
    <xf numFmtId="3" fontId="3" fillId="2" borderId="39" xfId="0" applyNumberFormat="1" applyFont="1" applyFill="1" applyBorder="1"/>
    <xf numFmtId="3" fontId="4" fillId="0" borderId="15" xfId="0" applyNumberFormat="1" applyFont="1" applyFill="1" applyBorder="1"/>
    <xf numFmtId="3" fontId="4" fillId="0" borderId="48" xfId="0" applyNumberFormat="1" applyFont="1" applyFill="1" applyBorder="1"/>
    <xf numFmtId="1" fontId="11" fillId="0" borderId="4" xfId="0" applyNumberFormat="1" applyFont="1" applyFill="1" applyBorder="1"/>
    <xf numFmtId="3" fontId="11" fillId="0" borderId="49" xfId="0" applyNumberFormat="1" applyFont="1" applyFill="1" applyBorder="1"/>
    <xf numFmtId="0" fontId="11" fillId="2" borderId="47" xfId="0" applyFont="1" applyFill="1" applyBorder="1"/>
    <xf numFmtId="0" fontId="11" fillId="2" borderId="39" xfId="0" applyFont="1" applyFill="1" applyBorder="1"/>
    <xf numFmtId="3" fontId="11" fillId="2" borderId="47" xfId="0" applyNumberFormat="1" applyFont="1" applyFill="1" applyBorder="1"/>
    <xf numFmtId="3" fontId="3" fillId="0" borderId="38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left"/>
    </xf>
    <xf numFmtId="3" fontId="5" fillId="0" borderId="13" xfId="3" applyNumberFormat="1" applyFont="1" applyFill="1" applyBorder="1" applyAlignment="1">
      <alignment horizontal="left"/>
    </xf>
    <xf numFmtId="3" fontId="5" fillId="0" borderId="13" xfId="2" applyNumberFormat="1" applyFont="1" applyFill="1" applyBorder="1" applyAlignment="1">
      <alignment horizontal="left"/>
    </xf>
    <xf numFmtId="3" fontId="5" fillId="0" borderId="13" xfId="2" applyNumberFormat="1" applyFont="1" applyFill="1" applyBorder="1" applyAlignment="1"/>
    <xf numFmtId="3" fontId="5" fillId="0" borderId="50" xfId="2" applyNumberFormat="1" applyFont="1" applyFill="1" applyBorder="1" applyAlignment="1">
      <alignment horizontal="left"/>
    </xf>
    <xf numFmtId="3" fontId="7" fillId="0" borderId="42" xfId="0" applyNumberFormat="1" applyFont="1" applyFill="1" applyBorder="1"/>
    <xf numFmtId="3" fontId="7" fillId="0" borderId="13" xfId="0" applyNumberFormat="1" applyFont="1" applyFill="1" applyBorder="1"/>
    <xf numFmtId="3" fontId="7" fillId="0" borderId="48" xfId="0" applyNumberFormat="1" applyFont="1" applyFill="1" applyBorder="1"/>
    <xf numFmtId="3" fontId="7" fillId="0" borderId="51" xfId="0" applyNumberFormat="1" applyFont="1" applyFill="1" applyBorder="1"/>
    <xf numFmtId="3" fontId="11" fillId="0" borderId="18" xfId="0" applyNumberFormat="1" applyFont="1" applyFill="1" applyBorder="1"/>
    <xf numFmtId="3" fontId="7" fillId="0" borderId="52" xfId="0" applyNumberFormat="1" applyFont="1" applyFill="1" applyBorder="1"/>
    <xf numFmtId="0" fontId="3" fillId="0" borderId="53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30" xfId="0" applyFont="1" applyFill="1" applyBorder="1"/>
    <xf numFmtId="0" fontId="6" fillId="0" borderId="42" xfId="0" applyFont="1" applyBorder="1" applyAlignment="1">
      <alignment horizontal="left"/>
    </xf>
    <xf numFmtId="0" fontId="8" fillId="0" borderId="30" xfId="0" applyFont="1" applyBorder="1"/>
    <xf numFmtId="0" fontId="5" fillId="0" borderId="13" xfId="0" applyFont="1" applyBorder="1" applyAlignment="1">
      <alignment horizontal="left"/>
    </xf>
    <xf numFmtId="0" fontId="9" fillId="0" borderId="14" xfId="0" applyFont="1" applyBorder="1"/>
    <xf numFmtId="0" fontId="13" fillId="0" borderId="13" xfId="0" applyFont="1" applyBorder="1" applyAlignment="1">
      <alignment horizontal="left"/>
    </xf>
    <xf numFmtId="43" fontId="6" fillId="0" borderId="13" xfId="0" applyNumberFormat="1" applyFont="1" applyBorder="1" applyAlignment="1">
      <alignment horizontal="left"/>
    </xf>
    <xf numFmtId="0" fontId="5" fillId="0" borderId="13" xfId="0" applyNumberFormat="1" applyFont="1" applyBorder="1" applyAlignment="1">
      <alignment horizontal="left"/>
    </xf>
    <xf numFmtId="0" fontId="11" fillId="0" borderId="14" xfId="0" applyFont="1" applyFill="1" applyBorder="1"/>
    <xf numFmtId="3" fontId="3" fillId="2" borderId="13" xfId="0" applyNumberFormat="1" applyFont="1" applyFill="1" applyBorder="1"/>
    <xf numFmtId="3" fontId="4" fillId="2" borderId="50" xfId="0" applyNumberFormat="1" applyFont="1" applyFill="1" applyBorder="1"/>
    <xf numFmtId="1" fontId="11" fillId="2" borderId="17" xfId="0" applyNumberFormat="1" applyFont="1" applyFill="1" applyBorder="1"/>
    <xf numFmtId="3" fontId="11" fillId="2" borderId="17" xfId="0" applyNumberFormat="1" applyFont="1" applyFill="1" applyBorder="1"/>
    <xf numFmtId="3" fontId="4" fillId="2" borderId="17" xfId="0" applyNumberFormat="1" applyFont="1" applyFill="1" applyBorder="1"/>
    <xf numFmtId="3" fontId="4" fillId="2" borderId="18" xfId="0" applyNumberFormat="1" applyFont="1" applyFill="1" applyBorder="1"/>
    <xf numFmtId="3" fontId="4" fillId="2" borderId="31" xfId="0" applyNumberFormat="1" applyFont="1" applyFill="1" applyBorder="1"/>
    <xf numFmtId="0" fontId="6" fillId="0" borderId="51" xfId="0" applyFont="1" applyBorder="1" applyAlignment="1">
      <alignment horizontal="left"/>
    </xf>
    <xf numFmtId="0" fontId="9" fillId="0" borderId="29" xfId="0" applyFont="1" applyBorder="1"/>
    <xf numFmtId="0" fontId="5" fillId="0" borderId="50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3" fontId="7" fillId="0" borderId="54" xfId="0" applyNumberFormat="1" applyFont="1" applyFill="1" applyBorder="1"/>
    <xf numFmtId="3" fontId="4" fillId="0" borderId="42" xfId="0" applyNumberFormat="1" applyFont="1" applyFill="1" applyBorder="1"/>
    <xf numFmtId="3" fontId="3" fillId="2" borderId="50" xfId="0" applyNumberFormat="1" applyFont="1" applyFill="1" applyBorder="1"/>
    <xf numFmtId="1" fontId="3" fillId="2" borderId="17" xfId="0" applyNumberFormat="1" applyFont="1" applyFill="1" applyBorder="1"/>
    <xf numFmtId="3" fontId="3" fillId="2" borderId="17" xfId="0" applyNumberFormat="1" applyFont="1" applyFill="1" applyBorder="1"/>
    <xf numFmtId="3" fontId="11" fillId="2" borderId="18" xfId="0" applyNumberFormat="1" applyFont="1" applyFill="1" applyBorder="1"/>
    <xf numFmtId="3" fontId="11" fillId="2" borderId="31" xfId="0" applyNumberFormat="1" applyFont="1" applyFill="1" applyBorder="1"/>
    <xf numFmtId="3" fontId="3" fillId="0" borderId="38" xfId="0" applyNumberFormat="1" applyFont="1" applyBorder="1"/>
    <xf numFmtId="3" fontId="4" fillId="0" borderId="55" xfId="0" applyNumberFormat="1" applyFont="1" applyBorder="1" applyAlignment="1">
      <alignment horizontal="left" wrapText="1"/>
    </xf>
    <xf numFmtId="3" fontId="3" fillId="0" borderId="21" xfId="0" applyNumberFormat="1" applyFont="1" applyBorder="1" applyAlignment="1">
      <alignment horizontal="center"/>
    </xf>
    <xf numFmtId="3" fontId="3" fillId="0" borderId="21" xfId="0" applyNumberFormat="1" applyFont="1" applyBorder="1"/>
    <xf numFmtId="3" fontId="5" fillId="0" borderId="0" xfId="0" applyNumberFormat="1" applyFont="1"/>
    <xf numFmtId="0" fontId="12" fillId="0" borderId="26" xfId="0" applyFont="1" applyBorder="1"/>
    <xf numFmtId="0" fontId="12" fillId="0" borderId="29" xfId="0" applyFont="1" applyBorder="1"/>
    <xf numFmtId="0" fontId="12" fillId="0" borderId="1" xfId="0" applyFont="1" applyBorder="1"/>
    <xf numFmtId="0" fontId="12" fillId="0" borderId="14" xfId="0" applyFont="1" applyBorder="1"/>
    <xf numFmtId="0" fontId="12" fillId="0" borderId="16" xfId="0" applyFont="1" applyBorder="1"/>
    <xf numFmtId="3" fontId="12" fillId="0" borderId="1" xfId="0" applyNumberFormat="1" applyFont="1" applyBorder="1"/>
    <xf numFmtId="3" fontId="12" fillId="0" borderId="14" xfId="0" applyNumberFormat="1" applyFont="1" applyBorder="1"/>
    <xf numFmtId="3" fontId="12" fillId="0" borderId="0" xfId="0" applyNumberFormat="1" applyFont="1"/>
    <xf numFmtId="3" fontId="12" fillId="0" borderId="12" xfId="0" applyNumberFormat="1" applyFont="1" applyBorder="1"/>
    <xf numFmtId="0" fontId="11" fillId="0" borderId="55" xfId="0" applyFont="1" applyBorder="1"/>
    <xf numFmtId="3" fontId="11" fillId="0" borderId="21" xfId="0" applyNumberFormat="1" applyFont="1" applyBorder="1"/>
    <xf numFmtId="0" fontId="11" fillId="0" borderId="56" xfId="0" applyFont="1" applyBorder="1"/>
    <xf numFmtId="0" fontId="12" fillId="0" borderId="57" xfId="0" applyFont="1" applyBorder="1"/>
    <xf numFmtId="3" fontId="12" fillId="0" borderId="57" xfId="0" applyNumberFormat="1" applyFont="1" applyBorder="1"/>
    <xf numFmtId="3" fontId="12" fillId="0" borderId="4" xfId="0" applyNumberFormat="1" applyFont="1" applyBorder="1"/>
    <xf numFmtId="3" fontId="12" fillId="0" borderId="32" xfId="0" applyNumberFormat="1" applyFont="1" applyBorder="1"/>
    <xf numFmtId="0" fontId="12" fillId="0" borderId="2" xfId="0" applyFont="1" applyBorder="1"/>
    <xf numFmtId="3" fontId="12" fillId="0" borderId="2" xfId="0" applyNumberFormat="1" applyFont="1" applyBorder="1"/>
    <xf numFmtId="3" fontId="12" fillId="0" borderId="33" xfId="0" applyNumberFormat="1" applyFont="1" applyBorder="1"/>
    <xf numFmtId="0" fontId="11" fillId="0" borderId="21" xfId="0" applyFont="1" applyBorder="1"/>
    <xf numFmtId="0" fontId="11" fillId="0" borderId="16" xfId="0" applyFont="1" applyBorder="1"/>
    <xf numFmtId="3" fontId="4" fillId="0" borderId="21" xfId="2" applyNumberFormat="1" applyFont="1" applyFill="1" applyBorder="1" applyAlignment="1">
      <alignment horizontal="center" wrapText="1"/>
    </xf>
    <xf numFmtId="3" fontId="5" fillId="0" borderId="13" xfId="0" applyNumberFormat="1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left" wrapText="1"/>
    </xf>
    <xf numFmtId="3" fontId="7" fillId="0" borderId="16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" fontId="7" fillId="0" borderId="13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3" fontId="3" fillId="0" borderId="55" xfId="0" applyNumberFormat="1" applyFont="1" applyBorder="1" applyAlignment="1">
      <alignment horizontal="center"/>
    </xf>
    <xf numFmtId="0" fontId="12" fillId="0" borderId="28" xfId="0" applyFont="1" applyBorder="1"/>
    <xf numFmtId="3" fontId="11" fillId="0" borderId="55" xfId="0" applyNumberFormat="1" applyFont="1" applyBorder="1"/>
    <xf numFmtId="0" fontId="11" fillId="0" borderId="0" xfId="0" applyFont="1" applyBorder="1"/>
    <xf numFmtId="0" fontId="12" fillId="0" borderId="0" xfId="0" applyFont="1" applyBorder="1"/>
    <xf numFmtId="3" fontId="12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58" xfId="0" applyFont="1" applyBorder="1"/>
    <xf numFmtId="0" fontId="12" fillId="0" borderId="58" xfId="0" applyFont="1" applyBorder="1"/>
    <xf numFmtId="3" fontId="12" fillId="0" borderId="58" xfId="0" applyNumberFormat="1" applyFont="1" applyBorder="1"/>
    <xf numFmtId="3" fontId="12" fillId="0" borderId="59" xfId="0" applyNumberFormat="1" applyFont="1" applyBorder="1"/>
    <xf numFmtId="3" fontId="12" fillId="0" borderId="24" xfId="0" applyNumberFormat="1" applyFont="1" applyBorder="1"/>
    <xf numFmtId="3" fontId="12" fillId="0" borderId="60" xfId="0" applyNumberFormat="1" applyFont="1" applyBorder="1"/>
    <xf numFmtId="3" fontId="12" fillId="0" borderId="61" xfId="0" applyNumberFormat="1" applyFont="1" applyBorder="1"/>
    <xf numFmtId="3" fontId="12" fillId="0" borderId="62" xfId="0" applyNumberFormat="1" applyFont="1" applyBorder="1"/>
    <xf numFmtId="3" fontId="12" fillId="0" borderId="3" xfId="0" applyNumberFormat="1" applyFont="1" applyBorder="1"/>
    <xf numFmtId="165" fontId="5" fillId="2" borderId="1" xfId="1" applyNumberFormat="1" applyFont="1" applyFill="1" applyBorder="1"/>
    <xf numFmtId="165" fontId="5" fillId="2" borderId="14" xfId="1" applyNumberFormat="1" applyFont="1" applyFill="1" applyBorder="1"/>
    <xf numFmtId="0" fontId="3" fillId="0" borderId="6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3" xfId="1" applyNumberFormat="1" applyFont="1" applyFill="1" applyBorder="1"/>
    <xf numFmtId="165" fontId="5" fillId="0" borderId="3" xfId="0" applyNumberFormat="1" applyFont="1" applyFill="1" applyBorder="1"/>
    <xf numFmtId="165" fontId="5" fillId="2" borderId="3" xfId="1" applyNumberFormat="1" applyFont="1" applyFill="1" applyBorder="1"/>
    <xf numFmtId="3" fontId="7" fillId="0" borderId="64" xfId="0" applyNumberFormat="1" applyFont="1" applyFill="1" applyBorder="1"/>
    <xf numFmtId="3" fontId="7" fillId="0" borderId="65" xfId="0" applyNumberFormat="1" applyFont="1" applyFill="1" applyBorder="1"/>
    <xf numFmtId="3" fontId="12" fillId="0" borderId="59" xfId="0" applyNumberFormat="1" applyFont="1" applyFill="1" applyBorder="1"/>
    <xf numFmtId="3" fontId="12" fillId="0" borderId="64" xfId="0" applyNumberFormat="1" applyFont="1" applyFill="1" applyBorder="1"/>
    <xf numFmtId="165" fontId="3" fillId="0" borderId="43" xfId="1" applyNumberFormat="1" applyFont="1" applyFill="1" applyBorder="1"/>
    <xf numFmtId="3" fontId="11" fillId="2" borderId="65" xfId="0" applyNumberFormat="1" applyFont="1" applyFill="1" applyBorder="1"/>
    <xf numFmtId="3" fontId="4" fillId="0" borderId="43" xfId="0" applyNumberFormat="1" applyFont="1" applyFill="1" applyBorder="1"/>
    <xf numFmtId="3" fontId="4" fillId="0" borderId="49" xfId="0" applyNumberFormat="1" applyFont="1" applyFill="1" applyBorder="1"/>
    <xf numFmtId="3" fontId="7" fillId="0" borderId="31" xfId="0" applyNumberFormat="1" applyFont="1" applyFill="1" applyBorder="1"/>
    <xf numFmtId="3" fontId="7" fillId="0" borderId="41" xfId="0" applyNumberFormat="1" applyFont="1" applyFill="1" applyBorder="1"/>
    <xf numFmtId="3" fontId="12" fillId="0" borderId="40" xfId="0" applyNumberFormat="1" applyFont="1" applyFill="1" applyBorder="1"/>
    <xf numFmtId="3" fontId="12" fillId="0" borderId="29" xfId="0" applyNumberFormat="1" applyFont="1" applyFill="1" applyBorder="1"/>
    <xf numFmtId="3" fontId="7" fillId="2" borderId="64" xfId="0" applyNumberFormat="1" applyFont="1" applyFill="1" applyBorder="1"/>
    <xf numFmtId="3" fontId="7" fillId="2" borderId="31" xfId="0" applyNumberFormat="1" applyFont="1" applyFill="1" applyBorder="1"/>
    <xf numFmtId="3" fontId="7" fillId="2" borderId="17" xfId="0" applyNumberFormat="1" applyFont="1" applyFill="1" applyBorder="1"/>
    <xf numFmtId="0" fontId="12" fillId="0" borderId="3" xfId="0" applyFont="1" applyFill="1" applyBorder="1"/>
    <xf numFmtId="0" fontId="12" fillId="0" borderId="43" xfId="0" applyFont="1" applyFill="1" applyBorder="1"/>
    <xf numFmtId="3" fontId="4" fillId="0" borderId="3" xfId="0" applyNumberFormat="1" applyFont="1" applyFill="1" applyBorder="1"/>
    <xf numFmtId="0" fontId="12" fillId="3" borderId="0" xfId="0" applyFont="1" applyFill="1"/>
    <xf numFmtId="3" fontId="12" fillId="0" borderId="65" xfId="0" applyNumberFormat="1" applyFont="1" applyFill="1" applyBorder="1"/>
    <xf numFmtId="3" fontId="11" fillId="0" borderId="43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5" fontId="5" fillId="0" borderId="13" xfId="0" applyNumberFormat="1" applyFont="1" applyFill="1" applyBorder="1"/>
    <xf numFmtId="165" fontId="5" fillId="0" borderId="13" xfId="1" applyNumberFormat="1" applyFont="1" applyFill="1" applyBorder="1"/>
    <xf numFmtId="3" fontId="12" fillId="0" borderId="50" xfId="0" applyNumberFormat="1" applyFont="1" applyFill="1" applyBorder="1"/>
    <xf numFmtId="165" fontId="3" fillId="0" borderId="42" xfId="1" applyNumberFormat="1" applyFont="1" applyFill="1" applyBorder="1"/>
    <xf numFmtId="3" fontId="11" fillId="0" borderId="13" xfId="0" applyNumberFormat="1" applyFont="1" applyFill="1" applyBorder="1"/>
    <xf numFmtId="3" fontId="11" fillId="0" borderId="48" xfId="0" applyNumberFormat="1" applyFont="1" applyFill="1" applyBorder="1"/>
    <xf numFmtId="3" fontId="11" fillId="0" borderId="42" xfId="0" applyNumberFormat="1" applyFont="1" applyFill="1" applyBorder="1"/>
    <xf numFmtId="3" fontId="4" fillId="0" borderId="50" xfId="0" applyNumberFormat="1" applyFont="1" applyFill="1" applyBorder="1"/>
    <xf numFmtId="3" fontId="4" fillId="0" borderId="17" xfId="0" applyNumberFormat="1" applyFont="1" applyFill="1" applyBorder="1"/>
    <xf numFmtId="3" fontId="4" fillId="0" borderId="18" xfId="0" applyNumberFormat="1" applyFont="1" applyFill="1" applyBorder="1"/>
    <xf numFmtId="0" fontId="12" fillId="0" borderId="13" xfId="0" applyFont="1" applyFill="1" applyBorder="1"/>
    <xf numFmtId="3" fontId="7" fillId="0" borderId="47" xfId="0" applyNumberFormat="1" applyFont="1" applyFill="1" applyBorder="1"/>
    <xf numFmtId="0" fontId="12" fillId="0" borderId="42" xfId="0" applyFont="1" applyFill="1" applyBorder="1"/>
    <xf numFmtId="14" fontId="3" fillId="0" borderId="63" xfId="0" applyNumberFormat="1" applyFont="1" applyFill="1" applyBorder="1" applyAlignment="1">
      <alignment horizontal="center" wrapText="1"/>
    </xf>
    <xf numFmtId="14" fontId="3" fillId="0" borderId="66" xfId="0" applyNumberFormat="1" applyFont="1" applyFill="1" applyBorder="1" applyAlignment="1">
      <alignment horizontal="center"/>
    </xf>
    <xf numFmtId="3" fontId="12" fillId="0" borderId="62" xfId="0" applyNumberFormat="1" applyFont="1" applyFill="1" applyBorder="1"/>
    <xf numFmtId="3" fontId="12" fillId="0" borderId="3" xfId="0" applyNumberFormat="1" applyFont="1" applyFill="1" applyBorder="1"/>
    <xf numFmtId="3" fontId="12" fillId="0" borderId="49" xfId="0" applyNumberFormat="1" applyFont="1" applyFill="1" applyBorder="1"/>
    <xf numFmtId="3" fontId="12" fillId="0" borderId="43" xfId="0" applyNumberFormat="1" applyFont="1" applyFill="1" applyBorder="1"/>
    <xf numFmtId="3" fontId="4" fillId="0" borderId="31" xfId="0" applyNumberFormat="1" applyFont="1" applyFill="1" applyBorder="1"/>
    <xf numFmtId="0" fontId="3" fillId="0" borderId="67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165" fontId="5" fillId="0" borderId="15" xfId="1" applyNumberFormat="1" applyFont="1" applyFill="1" applyBorder="1"/>
    <xf numFmtId="165" fontId="5" fillId="0" borderId="15" xfId="0" applyNumberFormat="1" applyFont="1" applyFill="1" applyBorder="1"/>
    <xf numFmtId="165" fontId="5" fillId="2" borderId="15" xfId="1" applyNumberFormat="1" applyFont="1" applyFill="1" applyBorder="1"/>
    <xf numFmtId="3" fontId="12" fillId="0" borderId="37" xfId="0" applyNumberFormat="1" applyFont="1" applyFill="1" applyBorder="1"/>
    <xf numFmtId="3" fontId="12" fillId="2" borderId="44" xfId="0" applyNumberFormat="1" applyFont="1" applyFill="1" applyBorder="1"/>
    <xf numFmtId="165" fontId="3" fillId="0" borderId="22" xfId="1" applyNumberFormat="1" applyFont="1" applyFill="1" applyBorder="1"/>
    <xf numFmtId="3" fontId="11" fillId="0" borderId="15" xfId="0" applyNumberFormat="1" applyFont="1" applyFill="1" applyBorder="1"/>
    <xf numFmtId="3" fontId="11" fillId="0" borderId="70" xfId="0" applyNumberFormat="1" applyFont="1" applyFill="1" applyBorder="1"/>
    <xf numFmtId="3" fontId="11" fillId="2" borderId="38" xfId="0" applyNumberFormat="1" applyFont="1" applyFill="1" applyBorder="1"/>
    <xf numFmtId="3" fontId="11" fillId="0" borderId="22" xfId="0" applyNumberFormat="1" applyFont="1" applyFill="1" applyBorder="1"/>
    <xf numFmtId="3" fontId="4" fillId="0" borderId="70" xfId="0" applyNumberFormat="1" applyFont="1" applyFill="1" applyBorder="1"/>
    <xf numFmtId="0" fontId="3" fillId="0" borderId="71" xfId="0" applyFont="1" applyFill="1" applyBorder="1" applyAlignment="1">
      <alignment horizontal="center"/>
    </xf>
    <xf numFmtId="0" fontId="12" fillId="0" borderId="36" xfId="0" applyFont="1" applyFill="1" applyBorder="1"/>
    <xf numFmtId="3" fontId="5" fillId="0" borderId="13" xfId="1" applyNumberFormat="1" applyFont="1" applyFill="1" applyBorder="1"/>
    <xf numFmtId="3" fontId="7" fillId="0" borderId="50" xfId="0" applyNumberFormat="1" applyFont="1" applyFill="1" applyBorder="1"/>
    <xf numFmtId="0" fontId="3" fillId="0" borderId="72" xfId="0" applyFont="1" applyFill="1" applyBorder="1" applyAlignment="1">
      <alignment horizontal="center"/>
    </xf>
    <xf numFmtId="0" fontId="12" fillId="0" borderId="46" xfId="0" applyFont="1" applyFill="1" applyBorder="1"/>
    <xf numFmtId="0" fontId="3" fillId="0" borderId="73" xfId="0" applyFont="1" applyFill="1" applyBorder="1" applyAlignment="1">
      <alignment horizontal="center"/>
    </xf>
    <xf numFmtId="0" fontId="12" fillId="0" borderId="74" xfId="0" applyFont="1" applyFill="1" applyBorder="1"/>
    <xf numFmtId="0" fontId="3" fillId="0" borderId="76" xfId="0" applyFont="1" applyFill="1" applyBorder="1" applyAlignment="1">
      <alignment horizontal="center"/>
    </xf>
    <xf numFmtId="3" fontId="3" fillId="0" borderId="55" xfId="0" applyNumberFormat="1" applyFont="1" applyFill="1" applyBorder="1" applyAlignment="1">
      <alignment horizontal="center"/>
    </xf>
    <xf numFmtId="3" fontId="3" fillId="0" borderId="47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Fill="1" applyBorder="1"/>
    <xf numFmtId="3" fontId="3" fillId="0" borderId="3" xfId="1" applyNumberFormat="1" applyFont="1" applyFill="1" applyBorder="1"/>
    <xf numFmtId="3" fontId="4" fillId="0" borderId="3" xfId="1" applyNumberFormat="1" applyFont="1" applyFill="1" applyBorder="1"/>
    <xf numFmtId="3" fontId="3" fillId="0" borderId="64" xfId="1" applyNumberFormat="1" applyFont="1" applyFill="1" applyBorder="1"/>
    <xf numFmtId="3" fontId="11" fillId="0" borderId="62" xfId="0" applyNumberFormat="1" applyFont="1" applyFill="1" applyBorder="1"/>
    <xf numFmtId="3" fontId="11" fillId="0" borderId="74" xfId="0" applyNumberFormat="1" applyFont="1" applyFill="1" applyBorder="1"/>
    <xf numFmtId="3" fontId="3" fillId="0" borderId="22" xfId="0" applyNumberFormat="1" applyFont="1" applyFill="1" applyBorder="1" applyAlignment="1">
      <alignment horizontal="center"/>
    </xf>
    <xf numFmtId="3" fontId="2" fillId="0" borderId="13" xfId="1" applyNumberFormat="1" applyFont="1" applyFill="1" applyBorder="1"/>
    <xf numFmtId="3" fontId="3" fillId="0" borderId="13" xfId="0" applyNumberFormat="1" applyFont="1" applyFill="1" applyBorder="1"/>
    <xf numFmtId="3" fontId="3" fillId="0" borderId="13" xfId="1" applyNumberFormat="1" applyFont="1" applyFill="1" applyBorder="1"/>
    <xf numFmtId="3" fontId="3" fillId="0" borderId="50" xfId="1" applyNumberFormat="1" applyFont="1" applyFill="1" applyBorder="1"/>
    <xf numFmtId="3" fontId="4" fillId="0" borderId="51" xfId="0" applyNumberFormat="1" applyFont="1" applyFill="1" applyBorder="1"/>
    <xf numFmtId="3" fontId="4" fillId="0" borderId="54" xfId="0" applyNumberFormat="1" applyFont="1" applyFill="1" applyBorder="1"/>
    <xf numFmtId="3" fontId="3" fillId="0" borderId="43" xfId="0" applyNumberFormat="1" applyFont="1" applyFill="1" applyBorder="1"/>
    <xf numFmtId="3" fontId="3" fillId="0" borderId="64" xfId="0" applyNumberFormat="1" applyFont="1" applyFill="1" applyBorder="1"/>
    <xf numFmtId="3" fontId="4" fillId="0" borderId="62" xfId="0" applyNumberFormat="1" applyFont="1" applyFill="1" applyBorder="1"/>
    <xf numFmtId="3" fontId="4" fillId="0" borderId="77" xfId="0" applyNumberFormat="1" applyFont="1" applyFill="1" applyBorder="1"/>
    <xf numFmtId="3" fontId="11" fillId="0" borderId="64" xfId="0" applyNumberFormat="1" applyFont="1" applyFill="1" applyBorder="1"/>
    <xf numFmtId="41" fontId="2" fillId="0" borderId="1" xfId="1" applyNumberFormat="1" applyFont="1" applyFill="1" applyBorder="1"/>
    <xf numFmtId="0" fontId="3" fillId="0" borderId="3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41" fontId="3" fillId="0" borderId="3" xfId="1" applyNumberFormat="1" applyFont="1" applyFill="1" applyBorder="1"/>
    <xf numFmtId="41" fontId="3" fillId="0" borderId="3" xfId="0" applyNumberFormat="1" applyFont="1" applyBorder="1" applyAlignment="1">
      <alignment horizontal="center"/>
    </xf>
    <xf numFmtId="165" fontId="3" fillId="0" borderId="3" xfId="1" applyNumberFormat="1" applyFont="1" applyFill="1" applyBorder="1"/>
    <xf numFmtId="3" fontId="11" fillId="2" borderId="3" xfId="0" applyNumberFormat="1" applyFont="1" applyFill="1" applyBorder="1"/>
    <xf numFmtId="3" fontId="4" fillId="2" borderId="64" xfId="0" applyNumberFormat="1" applyFont="1" applyFill="1" applyBorder="1"/>
    <xf numFmtId="0" fontId="3" fillId="0" borderId="5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41" fontId="3" fillId="0" borderId="13" xfId="1" applyNumberFormat="1" applyFont="1" applyFill="1" applyBorder="1"/>
    <xf numFmtId="41" fontId="3" fillId="0" borderId="13" xfId="0" applyNumberFormat="1" applyFont="1" applyBorder="1" applyAlignment="1">
      <alignment horizontal="center"/>
    </xf>
    <xf numFmtId="165" fontId="3" fillId="0" borderId="13" xfId="1" applyNumberFormat="1" applyFont="1" applyFill="1" applyBorder="1"/>
    <xf numFmtId="3" fontId="11" fillId="2" borderId="13" xfId="0" applyNumberFormat="1" applyFont="1" applyFill="1" applyBorder="1"/>
    <xf numFmtId="0" fontId="8" fillId="0" borderId="42" xfId="0" applyFont="1" applyBorder="1"/>
    <xf numFmtId="0" fontId="9" fillId="0" borderId="13" xfId="0" applyFont="1" applyBorder="1"/>
    <xf numFmtId="0" fontId="11" fillId="0" borderId="13" xfId="0" applyFont="1" applyFill="1" applyBorder="1"/>
    <xf numFmtId="0" fontId="8" fillId="0" borderId="51" xfId="0" applyFont="1" applyBorder="1"/>
    <xf numFmtId="0" fontId="8" fillId="0" borderId="26" xfId="0" applyFont="1" applyBorder="1"/>
    <xf numFmtId="0" fontId="8" fillId="0" borderId="29" xfId="0" applyFont="1" applyBorder="1"/>
    <xf numFmtId="3" fontId="11" fillId="0" borderId="17" xfId="0" applyNumberFormat="1" applyFont="1" applyFill="1" applyBorder="1"/>
    <xf numFmtId="41" fontId="3" fillId="0" borderId="4" xfId="1" applyNumberFormat="1" applyFont="1" applyFill="1" applyBorder="1"/>
    <xf numFmtId="0" fontId="9" fillId="0" borderId="4" xfId="0" applyFont="1" applyBorder="1"/>
    <xf numFmtId="41" fontId="3" fillId="0" borderId="26" xfId="1" applyNumberFormat="1" applyFont="1" applyFill="1" applyBorder="1"/>
    <xf numFmtId="0" fontId="3" fillId="0" borderId="56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41" fontId="3" fillId="0" borderId="49" xfId="1" applyNumberFormat="1" applyFont="1" applyFill="1" applyBorder="1"/>
    <xf numFmtId="41" fontId="3" fillId="0" borderId="62" xfId="1" applyNumberFormat="1" applyFont="1" applyFill="1" applyBorder="1"/>
    <xf numFmtId="3" fontId="11" fillId="2" borderId="64" xfId="0" applyNumberFormat="1" applyFont="1" applyFill="1" applyBorder="1"/>
    <xf numFmtId="0" fontId="9" fillId="0" borderId="33" xfId="0" applyFont="1" applyBorder="1"/>
    <xf numFmtId="0" fontId="3" fillId="0" borderId="51" xfId="0" applyFont="1" applyBorder="1" applyAlignment="1">
      <alignment horizontal="center"/>
    </xf>
    <xf numFmtId="41" fontId="3" fillId="0" borderId="48" xfId="1" applyNumberFormat="1" applyFont="1" applyFill="1" applyBorder="1"/>
    <xf numFmtId="0" fontId="9" fillId="0" borderId="32" xfId="0" applyFont="1" applyBorder="1"/>
    <xf numFmtId="41" fontId="3" fillId="0" borderId="51" xfId="1" applyNumberFormat="1" applyFont="1" applyFill="1" applyBorder="1"/>
    <xf numFmtId="3" fontId="11" fillId="0" borderId="50" xfId="0" applyNumberFormat="1" applyFont="1" applyFill="1" applyBorder="1"/>
    <xf numFmtId="3" fontId="11" fillId="2" borderId="50" xfId="0" applyNumberFormat="1" applyFont="1" applyFill="1" applyBorder="1"/>
    <xf numFmtId="0" fontId="9" fillId="0" borderId="51" xfId="0" applyFont="1" applyBorder="1"/>
    <xf numFmtId="0" fontId="9" fillId="0" borderId="48" xfId="0" applyFont="1" applyBorder="1"/>
    <xf numFmtId="0" fontId="9" fillId="0" borderId="24" xfId="0" applyFont="1" applyBorder="1"/>
    <xf numFmtId="0" fontId="9" fillId="0" borderId="61" xfId="0" applyFont="1" applyBorder="1"/>
    <xf numFmtId="0" fontId="9" fillId="0" borderId="79" xfId="0" applyFont="1" applyBorder="1"/>
    <xf numFmtId="3" fontId="4" fillId="0" borderId="61" xfId="0" applyNumberFormat="1" applyFont="1" applyFill="1" applyBorder="1"/>
    <xf numFmtId="3" fontId="4" fillId="0" borderId="75" xfId="0" applyNumberFormat="1" applyFont="1" applyFill="1" applyBorder="1"/>
    <xf numFmtId="3" fontId="11" fillId="0" borderId="80" xfId="0" applyNumberFormat="1" applyFont="1" applyFill="1" applyBorder="1"/>
    <xf numFmtId="3" fontId="11" fillId="0" borderId="61" xfId="0" applyNumberFormat="1" applyFont="1" applyFill="1" applyBorder="1"/>
    <xf numFmtId="3" fontId="11" fillId="2" borderId="75" xfId="0" applyNumberFormat="1" applyFont="1" applyFill="1" applyBorder="1"/>
    <xf numFmtId="0" fontId="5" fillId="2" borderId="13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4" applyNumberFormat="1" applyFont="1" applyFill="1" applyBorder="1" applyAlignment="1">
      <alignment horizontal="left"/>
    </xf>
    <xf numFmtId="3" fontId="5" fillId="2" borderId="1" xfId="4" applyNumberFormat="1" applyFont="1" applyFill="1" applyBorder="1" applyAlignment="1">
      <alignment horizontal="center"/>
    </xf>
    <xf numFmtId="41" fontId="3" fillId="2" borderId="1" xfId="1" applyNumberFormat="1" applyFont="1" applyFill="1" applyBorder="1"/>
    <xf numFmtId="41" fontId="3" fillId="2" borderId="3" xfId="1" applyNumberFormat="1" applyFont="1" applyFill="1" applyBorder="1"/>
    <xf numFmtId="41" fontId="3" fillId="2" borderId="13" xfId="1" applyNumberFormat="1" applyFont="1" applyFill="1" applyBorder="1"/>
    <xf numFmtId="0" fontId="9" fillId="2" borderId="1" xfId="0" applyFont="1" applyFill="1" applyBorder="1"/>
    <xf numFmtId="0" fontId="9" fillId="2" borderId="14" xfId="0" applyFont="1" applyFill="1" applyBorder="1"/>
    <xf numFmtId="0" fontId="9" fillId="2" borderId="13" xfId="0" applyFont="1" applyFill="1" applyBorder="1"/>
    <xf numFmtId="0" fontId="9" fillId="2" borderId="2" xfId="0" applyFont="1" applyFill="1" applyBorder="1"/>
    <xf numFmtId="0" fontId="9" fillId="2" borderId="61" xfId="0" applyFont="1" applyFill="1" applyBorder="1"/>
    <xf numFmtId="0" fontId="8" fillId="2" borderId="0" xfId="0" applyFont="1" applyFill="1"/>
    <xf numFmtId="3" fontId="12" fillId="0" borderId="46" xfId="0" applyNumberFormat="1" applyFont="1" applyBorder="1"/>
    <xf numFmtId="3" fontId="11" fillId="0" borderId="47" xfId="0" applyNumberFormat="1" applyFont="1" applyBorder="1"/>
    <xf numFmtId="3" fontId="12" fillId="0" borderId="81" xfId="0" applyNumberFormat="1" applyFont="1" applyBorder="1"/>
    <xf numFmtId="3" fontId="12" fillId="0" borderId="35" xfId="0" applyNumberFormat="1" applyFont="1" applyBorder="1"/>
    <xf numFmtId="3" fontId="12" fillId="0" borderId="28" xfId="0" applyNumberFormat="1" applyFont="1" applyBorder="1"/>
    <xf numFmtId="3" fontId="3" fillId="0" borderId="38" xfId="0" applyNumberFormat="1" applyFont="1" applyBorder="1" applyAlignment="1">
      <alignment horizontal="center"/>
    </xf>
    <xf numFmtId="0" fontId="12" fillId="0" borderId="62" xfId="0" applyFont="1" applyBorder="1"/>
    <xf numFmtId="0" fontId="12" fillId="0" borderId="3" xfId="0" applyFont="1" applyBorder="1"/>
    <xf numFmtId="3" fontId="11" fillId="0" borderId="38" xfId="0" applyNumberFormat="1" applyFont="1" applyBorder="1"/>
    <xf numFmtId="3" fontId="12" fillId="0" borderId="49" xfId="0" applyNumberFormat="1" applyFont="1" applyBorder="1"/>
    <xf numFmtId="0" fontId="12" fillId="0" borderId="51" xfId="0" applyFont="1" applyBorder="1"/>
    <xf numFmtId="0" fontId="12" fillId="0" borderId="13" xfId="0" applyFont="1" applyBorder="1"/>
    <xf numFmtId="3" fontId="12" fillId="0" borderId="13" xfId="0" applyNumberFormat="1" applyFont="1" applyBorder="1"/>
    <xf numFmtId="3" fontId="12" fillId="0" borderId="16" xfId="0" applyNumberFormat="1" applyFont="1" applyBorder="1"/>
    <xf numFmtId="3" fontId="12" fillId="0" borderId="56" xfId="0" applyNumberFormat="1" applyFont="1" applyBorder="1"/>
    <xf numFmtId="3" fontId="12" fillId="0" borderId="82" xfId="0" applyNumberFormat="1" applyFont="1" applyBorder="1"/>
    <xf numFmtId="3" fontId="12" fillId="0" borderId="44" xfId="0" applyNumberFormat="1" applyFont="1" applyBorder="1"/>
    <xf numFmtId="3" fontId="12" fillId="0" borderId="15" xfId="0" applyNumberFormat="1" applyFont="1" applyBorder="1"/>
    <xf numFmtId="3" fontId="12" fillId="0" borderId="48" xfId="0" applyNumberFormat="1" applyFont="1" applyBorder="1"/>
    <xf numFmtId="3" fontId="4" fillId="0" borderId="23" xfId="0" applyNumberFormat="1" applyFont="1" applyFill="1" applyBorder="1"/>
    <xf numFmtId="3" fontId="4" fillId="0" borderId="60" xfId="0" applyNumberFormat="1" applyFont="1" applyFill="1" applyBorder="1"/>
    <xf numFmtId="3" fontId="11" fillId="0" borderId="60" xfId="0" applyNumberFormat="1" applyFont="1" applyFill="1" applyBorder="1"/>
    <xf numFmtId="3" fontId="11" fillId="2" borderId="78" xfId="0" applyNumberFormat="1" applyFont="1" applyFill="1" applyBorder="1"/>
    <xf numFmtId="0" fontId="3" fillId="0" borderId="85" xfId="0" applyFont="1" applyFill="1" applyBorder="1" applyAlignment="1">
      <alignment horizontal="center"/>
    </xf>
    <xf numFmtId="0" fontId="12" fillId="0" borderId="60" xfId="0" applyFont="1" applyFill="1" applyBorder="1"/>
    <xf numFmtId="165" fontId="5" fillId="0" borderId="60" xfId="1" applyNumberFormat="1" applyFont="1" applyFill="1" applyBorder="1"/>
    <xf numFmtId="3" fontId="7" fillId="2" borderId="83" xfId="0" applyNumberFormat="1" applyFont="1" applyFill="1" applyBorder="1"/>
    <xf numFmtId="3" fontId="7" fillId="0" borderId="78" xfId="0" applyNumberFormat="1" applyFont="1" applyFill="1" applyBorder="1"/>
    <xf numFmtId="3" fontId="12" fillId="0" borderId="83" xfId="0" applyNumberFormat="1" applyFont="1" applyFill="1" applyBorder="1"/>
    <xf numFmtId="0" fontId="12" fillId="0" borderId="23" xfId="0" applyFont="1" applyFill="1" applyBorder="1"/>
    <xf numFmtId="0" fontId="3" fillId="0" borderId="86" xfId="0" applyFont="1" applyFill="1" applyBorder="1" applyAlignment="1">
      <alignment horizontal="center"/>
    </xf>
    <xf numFmtId="0" fontId="12" fillId="0" borderId="52" xfId="0" applyFont="1" applyFill="1" applyBorder="1"/>
    <xf numFmtId="3" fontId="12" fillId="0" borderId="51" xfId="0" applyNumberFormat="1" applyFont="1" applyFill="1" applyBorder="1"/>
    <xf numFmtId="0" fontId="3" fillId="0" borderId="87" xfId="0" applyFont="1" applyFill="1" applyBorder="1" applyAlignment="1">
      <alignment horizontal="center"/>
    </xf>
    <xf numFmtId="0" fontId="12" fillId="0" borderId="45" xfId="0" applyFont="1" applyFill="1" applyBorder="1"/>
    <xf numFmtId="3" fontId="12" fillId="2" borderId="38" xfId="0" applyNumberFormat="1" applyFont="1" applyFill="1" applyBorder="1"/>
    <xf numFmtId="3" fontId="7" fillId="0" borderId="16" xfId="0" applyNumberFormat="1" applyFont="1" applyFill="1" applyBorder="1"/>
    <xf numFmtId="3" fontId="12" fillId="0" borderId="74" xfId="0" applyNumberFormat="1" applyFont="1" applyFill="1" applyBorder="1"/>
    <xf numFmtId="3" fontId="12" fillId="2" borderId="16" xfId="0" applyNumberFormat="1" applyFont="1" applyFill="1" applyBorder="1"/>
    <xf numFmtId="3" fontId="12" fillId="0" borderId="45" xfId="0" applyNumberFormat="1" applyFont="1" applyFill="1" applyBorder="1"/>
    <xf numFmtId="3" fontId="12" fillId="0" borderId="46" xfId="0" applyNumberFormat="1" applyFont="1" applyFill="1" applyBorder="1"/>
    <xf numFmtId="3" fontId="12" fillId="0" borderId="52" xfId="0" applyNumberFormat="1" applyFont="1" applyFill="1" applyBorder="1"/>
    <xf numFmtId="0" fontId="5" fillId="0" borderId="70" xfId="2" applyNumberFormat="1" applyFont="1" applyFill="1" applyBorder="1" applyAlignment="1">
      <alignment horizontal="left"/>
    </xf>
    <xf numFmtId="1" fontId="5" fillId="0" borderId="4" xfId="2" applyNumberFormat="1" applyFont="1" applyFill="1" applyBorder="1" applyAlignment="1">
      <alignment horizontal="center"/>
    </xf>
    <xf numFmtId="0" fontId="5" fillId="0" borderId="4" xfId="2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0" fontId="5" fillId="0" borderId="4" xfId="0" applyNumberFormat="1" applyFont="1" applyFill="1" applyBorder="1" applyAlignment="1">
      <alignment horizontal="center"/>
    </xf>
    <xf numFmtId="164" fontId="5" fillId="0" borderId="49" xfId="2" applyNumberFormat="1" applyFont="1" applyFill="1" applyBorder="1"/>
    <xf numFmtId="165" fontId="5" fillId="0" borderId="70" xfId="1" applyNumberFormat="1" applyFont="1" applyFill="1" applyBorder="1"/>
    <xf numFmtId="165" fontId="5" fillId="0" borderId="4" xfId="1" applyNumberFormat="1" applyFont="1" applyFill="1" applyBorder="1"/>
    <xf numFmtId="165" fontId="5" fillId="0" borderId="32" xfId="1" applyNumberFormat="1" applyFont="1" applyFill="1" applyBorder="1"/>
    <xf numFmtId="165" fontId="5" fillId="0" borderId="48" xfId="1" applyNumberFormat="1" applyFont="1" applyFill="1" applyBorder="1"/>
    <xf numFmtId="165" fontId="5" fillId="0" borderId="49" xfId="1" applyNumberFormat="1" applyFont="1" applyFill="1" applyBorder="1"/>
    <xf numFmtId="0" fontId="12" fillId="0" borderId="4" xfId="0" applyFont="1" applyFill="1" applyBorder="1"/>
    <xf numFmtId="0" fontId="12" fillId="0" borderId="84" xfId="0" applyFont="1" applyFill="1" applyBorder="1"/>
    <xf numFmtId="0" fontId="12" fillId="0" borderId="48" xfId="0" applyFont="1" applyFill="1" applyBorder="1"/>
    <xf numFmtId="0" fontId="12" fillId="0" borderId="33" xfId="0" applyFont="1" applyFill="1" applyBorder="1"/>
    <xf numFmtId="0" fontId="12" fillId="0" borderId="49" xfId="0" applyFont="1" applyFill="1" applyBorder="1"/>
    <xf numFmtId="0" fontId="12" fillId="0" borderId="32" xfId="0" applyFont="1" applyFill="1" applyBorder="1"/>
    <xf numFmtId="3" fontId="3" fillId="0" borderId="78" xfId="0" applyNumberFormat="1" applyFont="1" applyFill="1" applyBorder="1" applyAlignment="1">
      <alignment horizontal="center"/>
    </xf>
    <xf numFmtId="3" fontId="3" fillId="0" borderId="65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/>
    </xf>
    <xf numFmtId="3" fontId="3" fillId="0" borderId="42" xfId="0" applyNumberFormat="1" applyFont="1" applyFill="1" applyBorder="1"/>
    <xf numFmtId="3" fontId="3" fillId="0" borderId="5" xfId="0" applyNumberFormat="1" applyFont="1" applyFill="1" applyBorder="1"/>
    <xf numFmtId="3" fontId="3" fillId="0" borderId="30" xfId="0" applyNumberFormat="1" applyFont="1" applyFill="1" applyBorder="1"/>
    <xf numFmtId="3" fontId="3" fillId="0" borderId="23" xfId="0" applyNumberFormat="1" applyFont="1" applyFill="1" applyBorder="1"/>
    <xf numFmtId="3" fontId="3" fillId="0" borderId="62" xfId="0" applyNumberFormat="1" applyFont="1" applyFill="1" applyBorder="1"/>
    <xf numFmtId="3" fontId="3" fillId="0" borderId="26" xfId="0" applyNumberFormat="1" applyFont="1" applyFill="1" applyBorder="1"/>
    <xf numFmtId="3" fontId="3" fillId="0" borderId="29" xfId="0" applyNumberFormat="1" applyFont="1" applyFill="1" applyBorder="1"/>
    <xf numFmtId="3" fontId="3" fillId="0" borderId="14" xfId="0" applyNumberFormat="1" applyFont="1" applyFill="1" applyBorder="1"/>
    <xf numFmtId="3" fontId="3" fillId="0" borderId="60" xfId="0" applyNumberFormat="1" applyFont="1" applyFill="1" applyBorder="1"/>
    <xf numFmtId="3" fontId="3" fillId="0" borderId="50" xfId="0" applyNumberFormat="1" applyFont="1" applyFill="1" applyBorder="1"/>
    <xf numFmtId="3" fontId="3" fillId="0" borderId="18" xfId="0" applyNumberFormat="1" applyFont="1" applyFill="1" applyBorder="1"/>
    <xf numFmtId="3" fontId="3" fillId="0" borderId="83" xfId="0" applyNumberFormat="1" applyFont="1" applyFill="1" applyBorder="1"/>
    <xf numFmtId="3" fontId="3" fillId="0" borderId="49" xfId="0" applyNumberFormat="1" applyFont="1" applyFill="1" applyBorder="1"/>
    <xf numFmtId="3" fontId="3" fillId="0" borderId="32" xfId="0" applyNumberFormat="1" applyFont="1" applyFill="1" applyBorder="1"/>
    <xf numFmtId="3" fontId="11" fillId="0" borderId="29" xfId="0" applyNumberFormat="1" applyFont="1" applyFill="1" applyBorder="1"/>
    <xf numFmtId="3" fontId="4" fillId="0" borderId="32" xfId="0" applyNumberFormat="1" applyFont="1" applyFill="1" applyBorder="1"/>
    <xf numFmtId="3" fontId="4" fillId="0" borderId="84" xfId="0" applyNumberFormat="1" applyFont="1" applyFill="1" applyBorder="1"/>
    <xf numFmtId="3" fontId="4" fillId="0" borderId="29" xfId="0" applyNumberFormat="1" applyFont="1" applyFill="1" applyBorder="1"/>
    <xf numFmtId="3" fontId="4" fillId="0" borderId="59" xfId="0" applyNumberFormat="1" applyFont="1" applyFill="1" applyBorder="1"/>
    <xf numFmtId="3" fontId="11" fillId="0" borderId="23" xfId="0" applyNumberFormat="1" applyFont="1" applyFill="1" applyBorder="1"/>
    <xf numFmtId="3" fontId="5" fillId="0" borderId="47" xfId="0" applyNumberFormat="1" applyFont="1" applyFill="1" applyBorder="1"/>
    <xf numFmtId="1" fontId="5" fillId="0" borderId="39" xfId="0" applyNumberFormat="1" applyFont="1" applyFill="1" applyBorder="1"/>
    <xf numFmtId="3" fontId="5" fillId="0" borderId="39" xfId="0" applyNumberFormat="1" applyFont="1" applyFill="1" applyBorder="1"/>
    <xf numFmtId="3" fontId="11" fillId="0" borderId="39" xfId="0" applyNumberFormat="1" applyFont="1" applyFill="1" applyBorder="1"/>
    <xf numFmtId="3" fontId="11" fillId="0" borderId="65" xfId="0" applyNumberFormat="1" applyFont="1" applyFill="1" applyBorder="1"/>
    <xf numFmtId="3" fontId="11" fillId="0" borderId="47" xfId="0" applyNumberFormat="1" applyFont="1" applyFill="1" applyBorder="1"/>
    <xf numFmtId="3" fontId="11" fillId="0" borderId="41" xfId="0" applyNumberFormat="1" applyFont="1" applyFill="1" applyBorder="1"/>
    <xf numFmtId="3" fontId="11" fillId="0" borderId="40" xfId="0" applyNumberFormat="1" applyFont="1" applyFill="1" applyBorder="1"/>
    <xf numFmtId="3" fontId="11" fillId="0" borderId="78" xfId="0" applyNumberFormat="1" applyFont="1" applyFill="1" applyBorder="1"/>
    <xf numFmtId="3" fontId="4" fillId="0" borderId="52" xfId="0" applyNumberFormat="1" applyFont="1" applyFill="1" applyBorder="1"/>
    <xf numFmtId="3" fontId="4" fillId="0" borderId="36" xfId="0" applyNumberFormat="1" applyFont="1" applyFill="1" applyBorder="1"/>
    <xf numFmtId="3" fontId="4" fillId="0" borderId="45" xfId="0" applyNumberFormat="1" applyFont="1" applyFill="1" applyBorder="1"/>
    <xf numFmtId="3" fontId="4" fillId="0" borderId="39" xfId="0" applyNumberFormat="1" applyFont="1" applyFill="1" applyBorder="1"/>
    <xf numFmtId="3" fontId="4" fillId="0" borderId="65" xfId="0" applyNumberFormat="1" applyFont="1" applyFill="1" applyBorder="1"/>
    <xf numFmtId="3" fontId="4" fillId="0" borderId="47" xfId="0" applyNumberFormat="1" applyFont="1" applyFill="1" applyBorder="1"/>
    <xf numFmtId="3" fontId="4" fillId="0" borderId="41" xfId="0" applyNumberFormat="1" applyFont="1" applyFill="1" applyBorder="1"/>
    <xf numFmtId="3" fontId="4" fillId="0" borderId="40" xfId="0" applyNumberFormat="1" applyFont="1" applyFill="1" applyBorder="1"/>
    <xf numFmtId="3" fontId="4" fillId="0" borderId="78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68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1" fillId="0" borderId="16" xfId="0" applyFont="1" applyBorder="1"/>
    <xf numFmtId="0" fontId="0" fillId="0" borderId="0" xfId="0" applyBorder="1"/>
    <xf numFmtId="0" fontId="11" fillId="0" borderId="58" xfId="0" applyFont="1" applyBorder="1" applyAlignment="1">
      <alignment horizontal="center"/>
    </xf>
    <xf numFmtId="0" fontId="16" fillId="0" borderId="58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Z70"/>
  <sheetViews>
    <sheetView tabSelected="1" zoomScaleNormal="100" workbookViewId="0">
      <pane xSplit="1" ySplit="1" topLeftCell="H32" activePane="bottomRight" state="frozen"/>
      <selection pane="topRight" activeCell="B1" sqref="B1"/>
      <selection pane="bottomLeft" activeCell="A2" sqref="A2"/>
      <selection pane="bottomRight" activeCell="S51" sqref="S51"/>
    </sheetView>
  </sheetViews>
  <sheetFormatPr defaultRowHeight="15.75" x14ac:dyDescent="0.25"/>
  <cols>
    <col min="1" max="1" width="32" style="41" customWidth="1"/>
    <col min="2" max="2" width="13.28515625" style="120" customWidth="1"/>
    <col min="3" max="3" width="12.7109375" style="41" customWidth="1"/>
    <col min="4" max="4" width="12.140625" style="41" customWidth="1"/>
    <col min="5" max="5" width="19" style="41" customWidth="1"/>
    <col min="6" max="6" width="12.7109375" style="41" customWidth="1"/>
    <col min="7" max="7" width="22.5703125" style="41" customWidth="1"/>
    <col min="8" max="8" width="22.85546875" style="41" customWidth="1"/>
    <col min="9" max="9" width="12.28515625" style="41" customWidth="1"/>
    <col min="10" max="10" width="11.7109375" style="41" customWidth="1"/>
    <col min="11" max="11" width="12.7109375" style="41" customWidth="1"/>
    <col min="12" max="12" width="14.140625" style="41" customWidth="1"/>
    <col min="13" max="15" width="10.28515625" style="41" bestFit="1" customWidth="1"/>
    <col min="16" max="17" width="10.140625" style="41" bestFit="1" customWidth="1"/>
    <col min="18" max="23" width="10.28515625" style="41" bestFit="1" customWidth="1"/>
    <col min="24" max="24" width="14.140625" style="45" customWidth="1"/>
    <col min="25" max="25" width="10.28515625" style="41" bestFit="1" customWidth="1"/>
    <col min="26" max="26" width="14.140625" style="45" customWidth="1"/>
    <col min="27" max="246" width="9.140625" style="41"/>
    <col min="247" max="247" width="23.140625" style="41" customWidth="1"/>
    <col min="248" max="249" width="9.140625" style="41"/>
    <col min="250" max="250" width="13" style="41" customWidth="1"/>
    <col min="251" max="251" width="29.28515625" style="41" customWidth="1"/>
    <col min="252" max="254" width="9.140625" style="41"/>
    <col min="255" max="255" width="14.7109375" style="41" customWidth="1"/>
    <col min="256" max="256" width="13.42578125" style="41" customWidth="1"/>
    <col min="257" max="257" width="12.7109375" style="41" customWidth="1"/>
    <col min="258" max="258" width="14.140625" style="41" customWidth="1"/>
    <col min="259" max="259" width="9.140625" style="41"/>
    <col min="260" max="261" width="10.140625" style="41" bestFit="1" customWidth="1"/>
    <col min="262" max="263" width="9.28515625" style="41" bestFit="1" customWidth="1"/>
    <col min="264" max="270" width="10.140625" style="41" bestFit="1" customWidth="1"/>
    <col min="271" max="271" width="9.28515625" style="41" bestFit="1" customWidth="1"/>
    <col min="272" max="273" width="10.140625" style="41" bestFit="1" customWidth="1"/>
    <col min="274" max="276" width="9.28515625" style="41" bestFit="1" customWidth="1"/>
    <col min="277" max="279" width="10.140625" style="41" bestFit="1" customWidth="1"/>
    <col min="280" max="280" width="14.140625" style="41" customWidth="1"/>
    <col min="281" max="502" width="9.140625" style="41"/>
    <col min="503" max="503" width="23.140625" style="41" customWidth="1"/>
    <col min="504" max="505" width="9.140625" style="41"/>
    <col min="506" max="506" width="13" style="41" customWidth="1"/>
    <col min="507" max="507" width="29.28515625" style="41" customWidth="1"/>
    <col min="508" max="510" width="9.140625" style="41"/>
    <col min="511" max="511" width="14.7109375" style="41" customWidth="1"/>
    <col min="512" max="512" width="13.42578125" style="41" customWidth="1"/>
    <col min="513" max="513" width="12.7109375" style="41" customWidth="1"/>
    <col min="514" max="514" width="14.140625" style="41" customWidth="1"/>
    <col min="515" max="515" width="9.140625" style="41"/>
    <col min="516" max="517" width="10.140625" style="41" bestFit="1" customWidth="1"/>
    <col min="518" max="519" width="9.28515625" style="41" bestFit="1" customWidth="1"/>
    <col min="520" max="526" width="10.140625" style="41" bestFit="1" customWidth="1"/>
    <col min="527" max="527" width="9.28515625" style="41" bestFit="1" customWidth="1"/>
    <col min="528" max="529" width="10.140625" style="41" bestFit="1" customWidth="1"/>
    <col min="530" max="532" width="9.28515625" style="41" bestFit="1" customWidth="1"/>
    <col min="533" max="535" width="10.140625" style="41" bestFit="1" customWidth="1"/>
    <col min="536" max="536" width="14.140625" style="41" customWidth="1"/>
    <col min="537" max="758" width="9.140625" style="41"/>
    <col min="759" max="759" width="23.140625" style="41" customWidth="1"/>
    <col min="760" max="761" width="9.140625" style="41"/>
    <col min="762" max="762" width="13" style="41" customWidth="1"/>
    <col min="763" max="763" width="29.28515625" style="41" customWidth="1"/>
    <col min="764" max="766" width="9.140625" style="41"/>
    <col min="767" max="767" width="14.7109375" style="41" customWidth="1"/>
    <col min="768" max="768" width="13.42578125" style="41" customWidth="1"/>
    <col min="769" max="769" width="12.7109375" style="41" customWidth="1"/>
    <col min="770" max="770" width="14.140625" style="41" customWidth="1"/>
    <col min="771" max="771" width="9.140625" style="41"/>
    <col min="772" max="773" width="10.140625" style="41" bestFit="1" customWidth="1"/>
    <col min="774" max="775" width="9.28515625" style="41" bestFit="1" customWidth="1"/>
    <col min="776" max="782" width="10.140625" style="41" bestFit="1" customWidth="1"/>
    <col min="783" max="783" width="9.28515625" style="41" bestFit="1" customWidth="1"/>
    <col min="784" max="785" width="10.140625" style="41" bestFit="1" customWidth="1"/>
    <col min="786" max="788" width="9.28515625" style="41" bestFit="1" customWidth="1"/>
    <col min="789" max="791" width="10.140625" style="41" bestFit="1" customWidth="1"/>
    <col min="792" max="792" width="14.140625" style="41" customWidth="1"/>
    <col min="793" max="1014" width="9.140625" style="41"/>
    <col min="1015" max="1015" width="23.140625" style="41" customWidth="1"/>
    <col min="1016" max="1017" width="9.140625" style="41"/>
    <col min="1018" max="1018" width="13" style="41" customWidth="1"/>
    <col min="1019" max="1019" width="29.28515625" style="41" customWidth="1"/>
    <col min="1020" max="1022" width="9.140625" style="41"/>
    <col min="1023" max="1023" width="14.7109375" style="41" customWidth="1"/>
    <col min="1024" max="1024" width="13.42578125" style="41" customWidth="1"/>
    <col min="1025" max="1025" width="12.7109375" style="41" customWidth="1"/>
    <col min="1026" max="1026" width="14.140625" style="41" customWidth="1"/>
    <col min="1027" max="1027" width="9.140625" style="41"/>
    <col min="1028" max="1029" width="10.140625" style="41" bestFit="1" customWidth="1"/>
    <col min="1030" max="1031" width="9.28515625" style="41" bestFit="1" customWidth="1"/>
    <col min="1032" max="1038" width="10.140625" style="41" bestFit="1" customWidth="1"/>
    <col min="1039" max="1039" width="9.28515625" style="41" bestFit="1" customWidth="1"/>
    <col min="1040" max="1041" width="10.140625" style="41" bestFit="1" customWidth="1"/>
    <col min="1042" max="1044" width="9.28515625" style="41" bestFit="1" customWidth="1"/>
    <col min="1045" max="1047" width="10.140625" style="41" bestFit="1" customWidth="1"/>
    <col min="1048" max="1048" width="14.140625" style="41" customWidth="1"/>
    <col min="1049" max="1270" width="9.140625" style="41"/>
    <col min="1271" max="1271" width="23.140625" style="41" customWidth="1"/>
    <col min="1272" max="1273" width="9.140625" style="41"/>
    <col min="1274" max="1274" width="13" style="41" customWidth="1"/>
    <col min="1275" max="1275" width="29.28515625" style="41" customWidth="1"/>
    <col min="1276" max="1278" width="9.140625" style="41"/>
    <col min="1279" max="1279" width="14.7109375" style="41" customWidth="1"/>
    <col min="1280" max="1280" width="13.42578125" style="41" customWidth="1"/>
    <col min="1281" max="1281" width="12.7109375" style="41" customWidth="1"/>
    <col min="1282" max="1282" width="14.140625" style="41" customWidth="1"/>
    <col min="1283" max="1283" width="9.140625" style="41"/>
    <col min="1284" max="1285" width="10.140625" style="41" bestFit="1" customWidth="1"/>
    <col min="1286" max="1287" width="9.28515625" style="41" bestFit="1" customWidth="1"/>
    <col min="1288" max="1294" width="10.140625" style="41" bestFit="1" customWidth="1"/>
    <col min="1295" max="1295" width="9.28515625" style="41" bestFit="1" customWidth="1"/>
    <col min="1296" max="1297" width="10.140625" style="41" bestFit="1" customWidth="1"/>
    <col min="1298" max="1300" width="9.28515625" style="41" bestFit="1" customWidth="1"/>
    <col min="1301" max="1303" width="10.140625" style="41" bestFit="1" customWidth="1"/>
    <col min="1304" max="1304" width="14.140625" style="41" customWidth="1"/>
    <col min="1305" max="1526" width="9.140625" style="41"/>
    <col min="1527" max="1527" width="23.140625" style="41" customWidth="1"/>
    <col min="1528" max="1529" width="9.140625" style="41"/>
    <col min="1530" max="1530" width="13" style="41" customWidth="1"/>
    <col min="1531" max="1531" width="29.28515625" style="41" customWidth="1"/>
    <col min="1532" max="1534" width="9.140625" style="41"/>
    <col min="1535" max="1535" width="14.7109375" style="41" customWidth="1"/>
    <col min="1536" max="1536" width="13.42578125" style="41" customWidth="1"/>
    <col min="1537" max="1537" width="12.7109375" style="41" customWidth="1"/>
    <col min="1538" max="1538" width="14.140625" style="41" customWidth="1"/>
    <col min="1539" max="1539" width="9.140625" style="41"/>
    <col min="1540" max="1541" width="10.140625" style="41" bestFit="1" customWidth="1"/>
    <col min="1542" max="1543" width="9.28515625" style="41" bestFit="1" customWidth="1"/>
    <col min="1544" max="1550" width="10.140625" style="41" bestFit="1" customWidth="1"/>
    <col min="1551" max="1551" width="9.28515625" style="41" bestFit="1" customWidth="1"/>
    <col min="1552" max="1553" width="10.140625" style="41" bestFit="1" customWidth="1"/>
    <col min="1554" max="1556" width="9.28515625" style="41" bestFit="1" customWidth="1"/>
    <col min="1557" max="1559" width="10.140625" style="41" bestFit="1" customWidth="1"/>
    <col min="1560" max="1560" width="14.140625" style="41" customWidth="1"/>
    <col min="1561" max="1782" width="9.140625" style="41"/>
    <col min="1783" max="1783" width="23.140625" style="41" customWidth="1"/>
    <col min="1784" max="1785" width="9.140625" style="41"/>
    <col min="1786" max="1786" width="13" style="41" customWidth="1"/>
    <col min="1787" max="1787" width="29.28515625" style="41" customWidth="1"/>
    <col min="1788" max="1790" width="9.140625" style="41"/>
    <col min="1791" max="1791" width="14.7109375" style="41" customWidth="1"/>
    <col min="1792" max="1792" width="13.42578125" style="41" customWidth="1"/>
    <col min="1793" max="1793" width="12.7109375" style="41" customWidth="1"/>
    <col min="1794" max="1794" width="14.140625" style="41" customWidth="1"/>
    <col min="1795" max="1795" width="9.140625" style="41"/>
    <col min="1796" max="1797" width="10.140625" style="41" bestFit="1" customWidth="1"/>
    <col min="1798" max="1799" width="9.28515625" style="41" bestFit="1" customWidth="1"/>
    <col min="1800" max="1806" width="10.140625" style="41" bestFit="1" customWidth="1"/>
    <col min="1807" max="1807" width="9.28515625" style="41" bestFit="1" customWidth="1"/>
    <col min="1808" max="1809" width="10.140625" style="41" bestFit="1" customWidth="1"/>
    <col min="1810" max="1812" width="9.28515625" style="41" bestFit="1" customWidth="1"/>
    <col min="1813" max="1815" width="10.140625" style="41" bestFit="1" customWidth="1"/>
    <col min="1816" max="1816" width="14.140625" style="41" customWidth="1"/>
    <col min="1817" max="2038" width="9.140625" style="41"/>
    <col min="2039" max="2039" width="23.140625" style="41" customWidth="1"/>
    <col min="2040" max="2041" width="9.140625" style="41"/>
    <col min="2042" max="2042" width="13" style="41" customWidth="1"/>
    <col min="2043" max="2043" width="29.28515625" style="41" customWidth="1"/>
    <col min="2044" max="2046" width="9.140625" style="41"/>
    <col min="2047" max="2047" width="14.7109375" style="41" customWidth="1"/>
    <col min="2048" max="2048" width="13.42578125" style="41" customWidth="1"/>
    <col min="2049" max="2049" width="12.7109375" style="41" customWidth="1"/>
    <col min="2050" max="2050" width="14.140625" style="41" customWidth="1"/>
    <col min="2051" max="2051" width="9.140625" style="41"/>
    <col min="2052" max="2053" width="10.140625" style="41" bestFit="1" customWidth="1"/>
    <col min="2054" max="2055" width="9.28515625" style="41" bestFit="1" customWidth="1"/>
    <col min="2056" max="2062" width="10.140625" style="41" bestFit="1" customWidth="1"/>
    <col min="2063" max="2063" width="9.28515625" style="41" bestFit="1" customWidth="1"/>
    <col min="2064" max="2065" width="10.140625" style="41" bestFit="1" customWidth="1"/>
    <col min="2066" max="2068" width="9.28515625" style="41" bestFit="1" customWidth="1"/>
    <col min="2069" max="2071" width="10.140625" style="41" bestFit="1" customWidth="1"/>
    <col min="2072" max="2072" width="14.140625" style="41" customWidth="1"/>
    <col min="2073" max="2294" width="9.140625" style="41"/>
    <col min="2295" max="2295" width="23.140625" style="41" customWidth="1"/>
    <col min="2296" max="2297" width="9.140625" style="41"/>
    <col min="2298" max="2298" width="13" style="41" customWidth="1"/>
    <col min="2299" max="2299" width="29.28515625" style="41" customWidth="1"/>
    <col min="2300" max="2302" width="9.140625" style="41"/>
    <col min="2303" max="2303" width="14.7109375" style="41" customWidth="1"/>
    <col min="2304" max="2304" width="13.42578125" style="41" customWidth="1"/>
    <col min="2305" max="2305" width="12.7109375" style="41" customWidth="1"/>
    <col min="2306" max="2306" width="14.140625" style="41" customWidth="1"/>
    <col min="2307" max="2307" width="9.140625" style="41"/>
    <col min="2308" max="2309" width="10.140625" style="41" bestFit="1" customWidth="1"/>
    <col min="2310" max="2311" width="9.28515625" style="41" bestFit="1" customWidth="1"/>
    <col min="2312" max="2318" width="10.140625" style="41" bestFit="1" customWidth="1"/>
    <col min="2319" max="2319" width="9.28515625" style="41" bestFit="1" customWidth="1"/>
    <col min="2320" max="2321" width="10.140625" style="41" bestFit="1" customWidth="1"/>
    <col min="2322" max="2324" width="9.28515625" style="41" bestFit="1" customWidth="1"/>
    <col min="2325" max="2327" width="10.140625" style="41" bestFit="1" customWidth="1"/>
    <col min="2328" max="2328" width="14.140625" style="41" customWidth="1"/>
    <col min="2329" max="2550" width="9.140625" style="41"/>
    <col min="2551" max="2551" width="23.140625" style="41" customWidth="1"/>
    <col min="2552" max="2553" width="9.140625" style="41"/>
    <col min="2554" max="2554" width="13" style="41" customWidth="1"/>
    <col min="2555" max="2555" width="29.28515625" style="41" customWidth="1"/>
    <col min="2556" max="2558" width="9.140625" style="41"/>
    <col min="2559" max="2559" width="14.7109375" style="41" customWidth="1"/>
    <col min="2560" max="2560" width="13.42578125" style="41" customWidth="1"/>
    <col min="2561" max="2561" width="12.7109375" style="41" customWidth="1"/>
    <col min="2562" max="2562" width="14.140625" style="41" customWidth="1"/>
    <col min="2563" max="2563" width="9.140625" style="41"/>
    <col min="2564" max="2565" width="10.140625" style="41" bestFit="1" customWidth="1"/>
    <col min="2566" max="2567" width="9.28515625" style="41" bestFit="1" customWidth="1"/>
    <col min="2568" max="2574" width="10.140625" style="41" bestFit="1" customWidth="1"/>
    <col min="2575" max="2575" width="9.28515625" style="41" bestFit="1" customWidth="1"/>
    <col min="2576" max="2577" width="10.140625" style="41" bestFit="1" customWidth="1"/>
    <col min="2578" max="2580" width="9.28515625" style="41" bestFit="1" customWidth="1"/>
    <col min="2581" max="2583" width="10.140625" style="41" bestFit="1" customWidth="1"/>
    <col min="2584" max="2584" width="14.140625" style="41" customWidth="1"/>
    <col min="2585" max="2806" width="9.140625" style="41"/>
    <col min="2807" max="2807" width="23.140625" style="41" customWidth="1"/>
    <col min="2808" max="2809" width="9.140625" style="41"/>
    <col min="2810" max="2810" width="13" style="41" customWidth="1"/>
    <col min="2811" max="2811" width="29.28515625" style="41" customWidth="1"/>
    <col min="2812" max="2814" width="9.140625" style="41"/>
    <col min="2815" max="2815" width="14.7109375" style="41" customWidth="1"/>
    <col min="2816" max="2816" width="13.42578125" style="41" customWidth="1"/>
    <col min="2817" max="2817" width="12.7109375" style="41" customWidth="1"/>
    <col min="2818" max="2818" width="14.140625" style="41" customWidth="1"/>
    <col min="2819" max="2819" width="9.140625" style="41"/>
    <col min="2820" max="2821" width="10.140625" style="41" bestFit="1" customWidth="1"/>
    <col min="2822" max="2823" width="9.28515625" style="41" bestFit="1" customWidth="1"/>
    <col min="2824" max="2830" width="10.140625" style="41" bestFit="1" customWidth="1"/>
    <col min="2831" max="2831" width="9.28515625" style="41" bestFit="1" customWidth="1"/>
    <col min="2832" max="2833" width="10.140625" style="41" bestFit="1" customWidth="1"/>
    <col min="2834" max="2836" width="9.28515625" style="41" bestFit="1" customWidth="1"/>
    <col min="2837" max="2839" width="10.140625" style="41" bestFit="1" customWidth="1"/>
    <col min="2840" max="2840" width="14.140625" style="41" customWidth="1"/>
    <col min="2841" max="3062" width="9.140625" style="41"/>
    <col min="3063" max="3063" width="23.140625" style="41" customWidth="1"/>
    <col min="3064" max="3065" width="9.140625" style="41"/>
    <col min="3066" max="3066" width="13" style="41" customWidth="1"/>
    <col min="3067" max="3067" width="29.28515625" style="41" customWidth="1"/>
    <col min="3068" max="3070" width="9.140625" style="41"/>
    <col min="3071" max="3071" width="14.7109375" style="41" customWidth="1"/>
    <col min="3072" max="3072" width="13.42578125" style="41" customWidth="1"/>
    <col min="3073" max="3073" width="12.7109375" style="41" customWidth="1"/>
    <col min="3074" max="3074" width="14.140625" style="41" customWidth="1"/>
    <col min="3075" max="3075" width="9.140625" style="41"/>
    <col min="3076" max="3077" width="10.140625" style="41" bestFit="1" customWidth="1"/>
    <col min="3078" max="3079" width="9.28515625" style="41" bestFit="1" customWidth="1"/>
    <col min="3080" max="3086" width="10.140625" style="41" bestFit="1" customWidth="1"/>
    <col min="3087" max="3087" width="9.28515625" style="41" bestFit="1" customWidth="1"/>
    <col min="3088" max="3089" width="10.140625" style="41" bestFit="1" customWidth="1"/>
    <col min="3090" max="3092" width="9.28515625" style="41" bestFit="1" customWidth="1"/>
    <col min="3093" max="3095" width="10.140625" style="41" bestFit="1" customWidth="1"/>
    <col min="3096" max="3096" width="14.140625" style="41" customWidth="1"/>
    <col min="3097" max="3318" width="9.140625" style="41"/>
    <col min="3319" max="3319" width="23.140625" style="41" customWidth="1"/>
    <col min="3320" max="3321" width="9.140625" style="41"/>
    <col min="3322" max="3322" width="13" style="41" customWidth="1"/>
    <col min="3323" max="3323" width="29.28515625" style="41" customWidth="1"/>
    <col min="3324" max="3326" width="9.140625" style="41"/>
    <col min="3327" max="3327" width="14.7109375" style="41" customWidth="1"/>
    <col min="3328" max="3328" width="13.42578125" style="41" customWidth="1"/>
    <col min="3329" max="3329" width="12.7109375" style="41" customWidth="1"/>
    <col min="3330" max="3330" width="14.140625" style="41" customWidth="1"/>
    <col min="3331" max="3331" width="9.140625" style="41"/>
    <col min="3332" max="3333" width="10.140625" style="41" bestFit="1" customWidth="1"/>
    <col min="3334" max="3335" width="9.28515625" style="41" bestFit="1" customWidth="1"/>
    <col min="3336" max="3342" width="10.140625" style="41" bestFit="1" customWidth="1"/>
    <col min="3343" max="3343" width="9.28515625" style="41" bestFit="1" customWidth="1"/>
    <col min="3344" max="3345" width="10.140625" style="41" bestFit="1" customWidth="1"/>
    <col min="3346" max="3348" width="9.28515625" style="41" bestFit="1" customWidth="1"/>
    <col min="3349" max="3351" width="10.140625" style="41" bestFit="1" customWidth="1"/>
    <col min="3352" max="3352" width="14.140625" style="41" customWidth="1"/>
    <col min="3353" max="3574" width="9.140625" style="41"/>
    <col min="3575" max="3575" width="23.140625" style="41" customWidth="1"/>
    <col min="3576" max="3577" width="9.140625" style="41"/>
    <col min="3578" max="3578" width="13" style="41" customWidth="1"/>
    <col min="3579" max="3579" width="29.28515625" style="41" customWidth="1"/>
    <col min="3580" max="3582" width="9.140625" style="41"/>
    <col min="3583" max="3583" width="14.7109375" style="41" customWidth="1"/>
    <col min="3584" max="3584" width="13.42578125" style="41" customWidth="1"/>
    <col min="3585" max="3585" width="12.7109375" style="41" customWidth="1"/>
    <col min="3586" max="3586" width="14.140625" style="41" customWidth="1"/>
    <col min="3587" max="3587" width="9.140625" style="41"/>
    <col min="3588" max="3589" width="10.140625" style="41" bestFit="1" customWidth="1"/>
    <col min="3590" max="3591" width="9.28515625" style="41" bestFit="1" customWidth="1"/>
    <col min="3592" max="3598" width="10.140625" style="41" bestFit="1" customWidth="1"/>
    <col min="3599" max="3599" width="9.28515625" style="41" bestFit="1" customWidth="1"/>
    <col min="3600" max="3601" width="10.140625" style="41" bestFit="1" customWidth="1"/>
    <col min="3602" max="3604" width="9.28515625" style="41" bestFit="1" customWidth="1"/>
    <col min="3605" max="3607" width="10.140625" style="41" bestFit="1" customWidth="1"/>
    <col min="3608" max="3608" width="14.140625" style="41" customWidth="1"/>
    <col min="3609" max="3830" width="9.140625" style="41"/>
    <col min="3831" max="3831" width="23.140625" style="41" customWidth="1"/>
    <col min="3832" max="3833" width="9.140625" style="41"/>
    <col min="3834" max="3834" width="13" style="41" customWidth="1"/>
    <col min="3835" max="3835" width="29.28515625" style="41" customWidth="1"/>
    <col min="3836" max="3838" width="9.140625" style="41"/>
    <col min="3839" max="3839" width="14.7109375" style="41" customWidth="1"/>
    <col min="3840" max="3840" width="13.42578125" style="41" customWidth="1"/>
    <col min="3841" max="3841" width="12.7109375" style="41" customWidth="1"/>
    <col min="3842" max="3842" width="14.140625" style="41" customWidth="1"/>
    <col min="3843" max="3843" width="9.140625" style="41"/>
    <col min="3844" max="3845" width="10.140625" style="41" bestFit="1" customWidth="1"/>
    <col min="3846" max="3847" width="9.28515625" style="41" bestFit="1" customWidth="1"/>
    <col min="3848" max="3854" width="10.140625" style="41" bestFit="1" customWidth="1"/>
    <col min="3855" max="3855" width="9.28515625" style="41" bestFit="1" customWidth="1"/>
    <col min="3856" max="3857" width="10.140625" style="41" bestFit="1" customWidth="1"/>
    <col min="3858" max="3860" width="9.28515625" style="41" bestFit="1" customWidth="1"/>
    <col min="3861" max="3863" width="10.140625" style="41" bestFit="1" customWidth="1"/>
    <col min="3864" max="3864" width="14.140625" style="41" customWidth="1"/>
    <col min="3865" max="4086" width="9.140625" style="41"/>
    <col min="4087" max="4087" width="23.140625" style="41" customWidth="1"/>
    <col min="4088" max="4089" width="9.140625" style="41"/>
    <col min="4090" max="4090" width="13" style="41" customWidth="1"/>
    <col min="4091" max="4091" width="29.28515625" style="41" customWidth="1"/>
    <col min="4092" max="4094" width="9.140625" style="41"/>
    <col min="4095" max="4095" width="14.7109375" style="41" customWidth="1"/>
    <col min="4096" max="4096" width="13.42578125" style="41" customWidth="1"/>
    <col min="4097" max="4097" width="12.7109375" style="41" customWidth="1"/>
    <col min="4098" max="4098" width="14.140625" style="41" customWidth="1"/>
    <col min="4099" max="4099" width="9.140625" style="41"/>
    <col min="4100" max="4101" width="10.140625" style="41" bestFit="1" customWidth="1"/>
    <col min="4102" max="4103" width="9.28515625" style="41" bestFit="1" customWidth="1"/>
    <col min="4104" max="4110" width="10.140625" style="41" bestFit="1" customWidth="1"/>
    <col min="4111" max="4111" width="9.28515625" style="41" bestFit="1" customWidth="1"/>
    <col min="4112" max="4113" width="10.140625" style="41" bestFit="1" customWidth="1"/>
    <col min="4114" max="4116" width="9.28515625" style="41" bestFit="1" customWidth="1"/>
    <col min="4117" max="4119" width="10.140625" style="41" bestFit="1" customWidth="1"/>
    <col min="4120" max="4120" width="14.140625" style="41" customWidth="1"/>
    <col min="4121" max="4342" width="9.140625" style="41"/>
    <col min="4343" max="4343" width="23.140625" style="41" customWidth="1"/>
    <col min="4344" max="4345" width="9.140625" style="41"/>
    <col min="4346" max="4346" width="13" style="41" customWidth="1"/>
    <col min="4347" max="4347" width="29.28515625" style="41" customWidth="1"/>
    <col min="4348" max="4350" width="9.140625" style="41"/>
    <col min="4351" max="4351" width="14.7109375" style="41" customWidth="1"/>
    <col min="4352" max="4352" width="13.42578125" style="41" customWidth="1"/>
    <col min="4353" max="4353" width="12.7109375" style="41" customWidth="1"/>
    <col min="4354" max="4354" width="14.140625" style="41" customWidth="1"/>
    <col min="4355" max="4355" width="9.140625" style="41"/>
    <col min="4356" max="4357" width="10.140625" style="41" bestFit="1" customWidth="1"/>
    <col min="4358" max="4359" width="9.28515625" style="41" bestFit="1" customWidth="1"/>
    <col min="4360" max="4366" width="10.140625" style="41" bestFit="1" customWidth="1"/>
    <col min="4367" max="4367" width="9.28515625" style="41" bestFit="1" customWidth="1"/>
    <col min="4368" max="4369" width="10.140625" style="41" bestFit="1" customWidth="1"/>
    <col min="4370" max="4372" width="9.28515625" style="41" bestFit="1" customWidth="1"/>
    <col min="4373" max="4375" width="10.140625" style="41" bestFit="1" customWidth="1"/>
    <col min="4376" max="4376" width="14.140625" style="41" customWidth="1"/>
    <col min="4377" max="4598" width="9.140625" style="41"/>
    <col min="4599" max="4599" width="23.140625" style="41" customWidth="1"/>
    <col min="4600" max="4601" width="9.140625" style="41"/>
    <col min="4602" max="4602" width="13" style="41" customWidth="1"/>
    <col min="4603" max="4603" width="29.28515625" style="41" customWidth="1"/>
    <col min="4604" max="4606" width="9.140625" style="41"/>
    <col min="4607" max="4607" width="14.7109375" style="41" customWidth="1"/>
    <col min="4608" max="4608" width="13.42578125" style="41" customWidth="1"/>
    <col min="4609" max="4609" width="12.7109375" style="41" customWidth="1"/>
    <col min="4610" max="4610" width="14.140625" style="41" customWidth="1"/>
    <col min="4611" max="4611" width="9.140625" style="41"/>
    <col min="4612" max="4613" width="10.140625" style="41" bestFit="1" customWidth="1"/>
    <col min="4614" max="4615" width="9.28515625" style="41" bestFit="1" customWidth="1"/>
    <col min="4616" max="4622" width="10.140625" style="41" bestFit="1" customWidth="1"/>
    <col min="4623" max="4623" width="9.28515625" style="41" bestFit="1" customWidth="1"/>
    <col min="4624" max="4625" width="10.140625" style="41" bestFit="1" customWidth="1"/>
    <col min="4626" max="4628" width="9.28515625" style="41" bestFit="1" customWidth="1"/>
    <col min="4629" max="4631" width="10.140625" style="41" bestFit="1" customWidth="1"/>
    <col min="4632" max="4632" width="14.140625" style="41" customWidth="1"/>
    <col min="4633" max="4854" width="9.140625" style="41"/>
    <col min="4855" max="4855" width="23.140625" style="41" customWidth="1"/>
    <col min="4856" max="4857" width="9.140625" style="41"/>
    <col min="4858" max="4858" width="13" style="41" customWidth="1"/>
    <col min="4859" max="4859" width="29.28515625" style="41" customWidth="1"/>
    <col min="4860" max="4862" width="9.140625" style="41"/>
    <col min="4863" max="4863" width="14.7109375" style="41" customWidth="1"/>
    <col min="4864" max="4864" width="13.42578125" style="41" customWidth="1"/>
    <col min="4865" max="4865" width="12.7109375" style="41" customWidth="1"/>
    <col min="4866" max="4866" width="14.140625" style="41" customWidth="1"/>
    <col min="4867" max="4867" width="9.140625" style="41"/>
    <col min="4868" max="4869" width="10.140625" style="41" bestFit="1" customWidth="1"/>
    <col min="4870" max="4871" width="9.28515625" style="41" bestFit="1" customWidth="1"/>
    <col min="4872" max="4878" width="10.140625" style="41" bestFit="1" customWidth="1"/>
    <col min="4879" max="4879" width="9.28515625" style="41" bestFit="1" customWidth="1"/>
    <col min="4880" max="4881" width="10.140625" style="41" bestFit="1" customWidth="1"/>
    <col min="4882" max="4884" width="9.28515625" style="41" bestFit="1" customWidth="1"/>
    <col min="4885" max="4887" width="10.140625" style="41" bestFit="1" customWidth="1"/>
    <col min="4888" max="4888" width="14.140625" style="41" customWidth="1"/>
    <col min="4889" max="5110" width="9.140625" style="41"/>
    <col min="5111" max="5111" width="23.140625" style="41" customWidth="1"/>
    <col min="5112" max="5113" width="9.140625" style="41"/>
    <col min="5114" max="5114" width="13" style="41" customWidth="1"/>
    <col min="5115" max="5115" width="29.28515625" style="41" customWidth="1"/>
    <col min="5116" max="5118" width="9.140625" style="41"/>
    <col min="5119" max="5119" width="14.7109375" style="41" customWidth="1"/>
    <col min="5120" max="5120" width="13.42578125" style="41" customWidth="1"/>
    <col min="5121" max="5121" width="12.7109375" style="41" customWidth="1"/>
    <col min="5122" max="5122" width="14.140625" style="41" customWidth="1"/>
    <col min="5123" max="5123" width="9.140625" style="41"/>
    <col min="5124" max="5125" width="10.140625" style="41" bestFit="1" customWidth="1"/>
    <col min="5126" max="5127" width="9.28515625" style="41" bestFit="1" customWidth="1"/>
    <col min="5128" max="5134" width="10.140625" style="41" bestFit="1" customWidth="1"/>
    <col min="5135" max="5135" width="9.28515625" style="41" bestFit="1" customWidth="1"/>
    <col min="5136" max="5137" width="10.140625" style="41" bestFit="1" customWidth="1"/>
    <col min="5138" max="5140" width="9.28515625" style="41" bestFit="1" customWidth="1"/>
    <col min="5141" max="5143" width="10.140625" style="41" bestFit="1" customWidth="1"/>
    <col min="5144" max="5144" width="14.140625" style="41" customWidth="1"/>
    <col min="5145" max="5366" width="9.140625" style="41"/>
    <col min="5367" max="5367" width="23.140625" style="41" customWidth="1"/>
    <col min="5368" max="5369" width="9.140625" style="41"/>
    <col min="5370" max="5370" width="13" style="41" customWidth="1"/>
    <col min="5371" max="5371" width="29.28515625" style="41" customWidth="1"/>
    <col min="5372" max="5374" width="9.140625" style="41"/>
    <col min="5375" max="5375" width="14.7109375" style="41" customWidth="1"/>
    <col min="5376" max="5376" width="13.42578125" style="41" customWidth="1"/>
    <col min="5377" max="5377" width="12.7109375" style="41" customWidth="1"/>
    <col min="5378" max="5378" width="14.140625" style="41" customWidth="1"/>
    <col min="5379" max="5379" width="9.140625" style="41"/>
    <col min="5380" max="5381" width="10.140625" style="41" bestFit="1" customWidth="1"/>
    <col min="5382" max="5383" width="9.28515625" style="41" bestFit="1" customWidth="1"/>
    <col min="5384" max="5390" width="10.140625" style="41" bestFit="1" customWidth="1"/>
    <col min="5391" max="5391" width="9.28515625" style="41" bestFit="1" customWidth="1"/>
    <col min="5392" max="5393" width="10.140625" style="41" bestFit="1" customWidth="1"/>
    <col min="5394" max="5396" width="9.28515625" style="41" bestFit="1" customWidth="1"/>
    <col min="5397" max="5399" width="10.140625" style="41" bestFit="1" customWidth="1"/>
    <col min="5400" max="5400" width="14.140625" style="41" customWidth="1"/>
    <col min="5401" max="5622" width="9.140625" style="41"/>
    <col min="5623" max="5623" width="23.140625" style="41" customWidth="1"/>
    <col min="5624" max="5625" width="9.140625" style="41"/>
    <col min="5626" max="5626" width="13" style="41" customWidth="1"/>
    <col min="5627" max="5627" width="29.28515625" style="41" customWidth="1"/>
    <col min="5628" max="5630" width="9.140625" style="41"/>
    <col min="5631" max="5631" width="14.7109375" style="41" customWidth="1"/>
    <col min="5632" max="5632" width="13.42578125" style="41" customWidth="1"/>
    <col min="5633" max="5633" width="12.7109375" style="41" customWidth="1"/>
    <col min="5634" max="5634" width="14.140625" style="41" customWidth="1"/>
    <col min="5635" max="5635" width="9.140625" style="41"/>
    <col min="5636" max="5637" width="10.140625" style="41" bestFit="1" customWidth="1"/>
    <col min="5638" max="5639" width="9.28515625" style="41" bestFit="1" customWidth="1"/>
    <col min="5640" max="5646" width="10.140625" style="41" bestFit="1" customWidth="1"/>
    <col min="5647" max="5647" width="9.28515625" style="41" bestFit="1" customWidth="1"/>
    <col min="5648" max="5649" width="10.140625" style="41" bestFit="1" customWidth="1"/>
    <col min="5650" max="5652" width="9.28515625" style="41" bestFit="1" customWidth="1"/>
    <col min="5653" max="5655" width="10.140625" style="41" bestFit="1" customWidth="1"/>
    <col min="5656" max="5656" width="14.140625" style="41" customWidth="1"/>
    <col min="5657" max="5878" width="9.140625" style="41"/>
    <col min="5879" max="5879" width="23.140625" style="41" customWidth="1"/>
    <col min="5880" max="5881" width="9.140625" style="41"/>
    <col min="5882" max="5882" width="13" style="41" customWidth="1"/>
    <col min="5883" max="5883" width="29.28515625" style="41" customWidth="1"/>
    <col min="5884" max="5886" width="9.140625" style="41"/>
    <col min="5887" max="5887" width="14.7109375" style="41" customWidth="1"/>
    <col min="5888" max="5888" width="13.42578125" style="41" customWidth="1"/>
    <col min="5889" max="5889" width="12.7109375" style="41" customWidth="1"/>
    <col min="5890" max="5890" width="14.140625" style="41" customWidth="1"/>
    <col min="5891" max="5891" width="9.140625" style="41"/>
    <col min="5892" max="5893" width="10.140625" style="41" bestFit="1" customWidth="1"/>
    <col min="5894" max="5895" width="9.28515625" style="41" bestFit="1" customWidth="1"/>
    <col min="5896" max="5902" width="10.140625" style="41" bestFit="1" customWidth="1"/>
    <col min="5903" max="5903" width="9.28515625" style="41" bestFit="1" customWidth="1"/>
    <col min="5904" max="5905" width="10.140625" style="41" bestFit="1" customWidth="1"/>
    <col min="5906" max="5908" width="9.28515625" style="41" bestFit="1" customWidth="1"/>
    <col min="5909" max="5911" width="10.140625" style="41" bestFit="1" customWidth="1"/>
    <col min="5912" max="5912" width="14.140625" style="41" customWidth="1"/>
    <col min="5913" max="6134" width="9.140625" style="41"/>
    <col min="6135" max="6135" width="23.140625" style="41" customWidth="1"/>
    <col min="6136" max="6137" width="9.140625" style="41"/>
    <col min="6138" max="6138" width="13" style="41" customWidth="1"/>
    <col min="6139" max="6139" width="29.28515625" style="41" customWidth="1"/>
    <col min="6140" max="6142" width="9.140625" style="41"/>
    <col min="6143" max="6143" width="14.7109375" style="41" customWidth="1"/>
    <col min="6144" max="6144" width="13.42578125" style="41" customWidth="1"/>
    <col min="6145" max="6145" width="12.7109375" style="41" customWidth="1"/>
    <col min="6146" max="6146" width="14.140625" style="41" customWidth="1"/>
    <col min="6147" max="6147" width="9.140625" style="41"/>
    <col min="6148" max="6149" width="10.140625" style="41" bestFit="1" customWidth="1"/>
    <col min="6150" max="6151" width="9.28515625" style="41" bestFit="1" customWidth="1"/>
    <col min="6152" max="6158" width="10.140625" style="41" bestFit="1" customWidth="1"/>
    <col min="6159" max="6159" width="9.28515625" style="41" bestFit="1" customWidth="1"/>
    <col min="6160" max="6161" width="10.140625" style="41" bestFit="1" customWidth="1"/>
    <col min="6162" max="6164" width="9.28515625" style="41" bestFit="1" customWidth="1"/>
    <col min="6165" max="6167" width="10.140625" style="41" bestFit="1" customWidth="1"/>
    <col min="6168" max="6168" width="14.140625" style="41" customWidth="1"/>
    <col min="6169" max="6390" width="9.140625" style="41"/>
    <col min="6391" max="6391" width="23.140625" style="41" customWidth="1"/>
    <col min="6392" max="6393" width="9.140625" style="41"/>
    <col min="6394" max="6394" width="13" style="41" customWidth="1"/>
    <col min="6395" max="6395" width="29.28515625" style="41" customWidth="1"/>
    <col min="6396" max="6398" width="9.140625" style="41"/>
    <col min="6399" max="6399" width="14.7109375" style="41" customWidth="1"/>
    <col min="6400" max="6400" width="13.42578125" style="41" customWidth="1"/>
    <col min="6401" max="6401" width="12.7109375" style="41" customWidth="1"/>
    <col min="6402" max="6402" width="14.140625" style="41" customWidth="1"/>
    <col min="6403" max="6403" width="9.140625" style="41"/>
    <col min="6404" max="6405" width="10.140625" style="41" bestFit="1" customWidth="1"/>
    <col min="6406" max="6407" width="9.28515625" style="41" bestFit="1" customWidth="1"/>
    <col min="6408" max="6414" width="10.140625" style="41" bestFit="1" customWidth="1"/>
    <col min="6415" max="6415" width="9.28515625" style="41" bestFit="1" customWidth="1"/>
    <col min="6416" max="6417" width="10.140625" style="41" bestFit="1" customWidth="1"/>
    <col min="6418" max="6420" width="9.28515625" style="41" bestFit="1" customWidth="1"/>
    <col min="6421" max="6423" width="10.140625" style="41" bestFit="1" customWidth="1"/>
    <col min="6424" max="6424" width="14.140625" style="41" customWidth="1"/>
    <col min="6425" max="6646" width="9.140625" style="41"/>
    <col min="6647" max="6647" width="23.140625" style="41" customWidth="1"/>
    <col min="6648" max="6649" width="9.140625" style="41"/>
    <col min="6650" max="6650" width="13" style="41" customWidth="1"/>
    <col min="6651" max="6651" width="29.28515625" style="41" customWidth="1"/>
    <col min="6652" max="6654" width="9.140625" style="41"/>
    <col min="6655" max="6655" width="14.7109375" style="41" customWidth="1"/>
    <col min="6656" max="6656" width="13.42578125" style="41" customWidth="1"/>
    <col min="6657" max="6657" width="12.7109375" style="41" customWidth="1"/>
    <col min="6658" max="6658" width="14.140625" style="41" customWidth="1"/>
    <col min="6659" max="6659" width="9.140625" style="41"/>
    <col min="6660" max="6661" width="10.140625" style="41" bestFit="1" customWidth="1"/>
    <col min="6662" max="6663" width="9.28515625" style="41" bestFit="1" customWidth="1"/>
    <col min="6664" max="6670" width="10.140625" style="41" bestFit="1" customWidth="1"/>
    <col min="6671" max="6671" width="9.28515625" style="41" bestFit="1" customWidth="1"/>
    <col min="6672" max="6673" width="10.140625" style="41" bestFit="1" customWidth="1"/>
    <col min="6674" max="6676" width="9.28515625" style="41" bestFit="1" customWidth="1"/>
    <col min="6677" max="6679" width="10.140625" style="41" bestFit="1" customWidth="1"/>
    <col min="6680" max="6680" width="14.140625" style="41" customWidth="1"/>
    <col min="6681" max="6902" width="9.140625" style="41"/>
    <col min="6903" max="6903" width="23.140625" style="41" customWidth="1"/>
    <col min="6904" max="6905" width="9.140625" style="41"/>
    <col min="6906" max="6906" width="13" style="41" customWidth="1"/>
    <col min="6907" max="6907" width="29.28515625" style="41" customWidth="1"/>
    <col min="6908" max="6910" width="9.140625" style="41"/>
    <col min="6911" max="6911" width="14.7109375" style="41" customWidth="1"/>
    <col min="6912" max="6912" width="13.42578125" style="41" customWidth="1"/>
    <col min="6913" max="6913" width="12.7109375" style="41" customWidth="1"/>
    <col min="6914" max="6914" width="14.140625" style="41" customWidth="1"/>
    <col min="6915" max="6915" width="9.140625" style="41"/>
    <col min="6916" max="6917" width="10.140625" style="41" bestFit="1" customWidth="1"/>
    <col min="6918" max="6919" width="9.28515625" style="41" bestFit="1" customWidth="1"/>
    <col min="6920" max="6926" width="10.140625" style="41" bestFit="1" customWidth="1"/>
    <col min="6927" max="6927" width="9.28515625" style="41" bestFit="1" customWidth="1"/>
    <col min="6928" max="6929" width="10.140625" style="41" bestFit="1" customWidth="1"/>
    <col min="6930" max="6932" width="9.28515625" style="41" bestFit="1" customWidth="1"/>
    <col min="6933" max="6935" width="10.140625" style="41" bestFit="1" customWidth="1"/>
    <col min="6936" max="6936" width="14.140625" style="41" customWidth="1"/>
    <col min="6937" max="7158" width="9.140625" style="41"/>
    <col min="7159" max="7159" width="23.140625" style="41" customWidth="1"/>
    <col min="7160" max="7161" width="9.140625" style="41"/>
    <col min="7162" max="7162" width="13" style="41" customWidth="1"/>
    <col min="7163" max="7163" width="29.28515625" style="41" customWidth="1"/>
    <col min="7164" max="7166" width="9.140625" style="41"/>
    <col min="7167" max="7167" width="14.7109375" style="41" customWidth="1"/>
    <col min="7168" max="7168" width="13.42578125" style="41" customWidth="1"/>
    <col min="7169" max="7169" width="12.7109375" style="41" customWidth="1"/>
    <col min="7170" max="7170" width="14.140625" style="41" customWidth="1"/>
    <col min="7171" max="7171" width="9.140625" style="41"/>
    <col min="7172" max="7173" width="10.140625" style="41" bestFit="1" customWidth="1"/>
    <col min="7174" max="7175" width="9.28515625" style="41" bestFit="1" customWidth="1"/>
    <col min="7176" max="7182" width="10.140625" style="41" bestFit="1" customWidth="1"/>
    <col min="7183" max="7183" width="9.28515625" style="41" bestFit="1" customWidth="1"/>
    <col min="7184" max="7185" width="10.140625" style="41" bestFit="1" customWidth="1"/>
    <col min="7186" max="7188" width="9.28515625" style="41" bestFit="1" customWidth="1"/>
    <col min="7189" max="7191" width="10.140625" style="41" bestFit="1" customWidth="1"/>
    <col min="7192" max="7192" width="14.140625" style="41" customWidth="1"/>
    <col min="7193" max="7414" width="9.140625" style="41"/>
    <col min="7415" max="7415" width="23.140625" style="41" customWidth="1"/>
    <col min="7416" max="7417" width="9.140625" style="41"/>
    <col min="7418" max="7418" width="13" style="41" customWidth="1"/>
    <col min="7419" max="7419" width="29.28515625" style="41" customWidth="1"/>
    <col min="7420" max="7422" width="9.140625" style="41"/>
    <col min="7423" max="7423" width="14.7109375" style="41" customWidth="1"/>
    <col min="7424" max="7424" width="13.42578125" style="41" customWidth="1"/>
    <col min="7425" max="7425" width="12.7109375" style="41" customWidth="1"/>
    <col min="7426" max="7426" width="14.140625" style="41" customWidth="1"/>
    <col min="7427" max="7427" width="9.140625" style="41"/>
    <col min="7428" max="7429" width="10.140625" style="41" bestFit="1" customWidth="1"/>
    <col min="7430" max="7431" width="9.28515625" style="41" bestFit="1" customWidth="1"/>
    <col min="7432" max="7438" width="10.140625" style="41" bestFit="1" customWidth="1"/>
    <col min="7439" max="7439" width="9.28515625" style="41" bestFit="1" customWidth="1"/>
    <col min="7440" max="7441" width="10.140625" style="41" bestFit="1" customWidth="1"/>
    <col min="7442" max="7444" width="9.28515625" style="41" bestFit="1" customWidth="1"/>
    <col min="7445" max="7447" width="10.140625" style="41" bestFit="1" customWidth="1"/>
    <col min="7448" max="7448" width="14.140625" style="41" customWidth="1"/>
    <col min="7449" max="7670" width="9.140625" style="41"/>
    <col min="7671" max="7671" width="23.140625" style="41" customWidth="1"/>
    <col min="7672" max="7673" width="9.140625" style="41"/>
    <col min="7674" max="7674" width="13" style="41" customWidth="1"/>
    <col min="7675" max="7675" width="29.28515625" style="41" customWidth="1"/>
    <col min="7676" max="7678" width="9.140625" style="41"/>
    <col min="7679" max="7679" width="14.7109375" style="41" customWidth="1"/>
    <col min="7680" max="7680" width="13.42578125" style="41" customWidth="1"/>
    <col min="7681" max="7681" width="12.7109375" style="41" customWidth="1"/>
    <col min="7682" max="7682" width="14.140625" style="41" customWidth="1"/>
    <col min="7683" max="7683" width="9.140625" style="41"/>
    <col min="7684" max="7685" width="10.140625" style="41" bestFit="1" customWidth="1"/>
    <col min="7686" max="7687" width="9.28515625" style="41" bestFit="1" customWidth="1"/>
    <col min="7688" max="7694" width="10.140625" style="41" bestFit="1" customWidth="1"/>
    <col min="7695" max="7695" width="9.28515625" style="41" bestFit="1" customWidth="1"/>
    <col min="7696" max="7697" width="10.140625" style="41" bestFit="1" customWidth="1"/>
    <col min="7698" max="7700" width="9.28515625" style="41" bestFit="1" customWidth="1"/>
    <col min="7701" max="7703" width="10.140625" style="41" bestFit="1" customWidth="1"/>
    <col min="7704" max="7704" width="14.140625" style="41" customWidth="1"/>
    <col min="7705" max="7926" width="9.140625" style="41"/>
    <col min="7927" max="7927" width="23.140625" style="41" customWidth="1"/>
    <col min="7928" max="7929" width="9.140625" style="41"/>
    <col min="7930" max="7930" width="13" style="41" customWidth="1"/>
    <col min="7931" max="7931" width="29.28515625" style="41" customWidth="1"/>
    <col min="7932" max="7934" width="9.140625" style="41"/>
    <col min="7935" max="7935" width="14.7109375" style="41" customWidth="1"/>
    <col min="7936" max="7936" width="13.42578125" style="41" customWidth="1"/>
    <col min="7937" max="7937" width="12.7109375" style="41" customWidth="1"/>
    <col min="7938" max="7938" width="14.140625" style="41" customWidth="1"/>
    <col min="7939" max="7939" width="9.140625" style="41"/>
    <col min="7940" max="7941" width="10.140625" style="41" bestFit="1" customWidth="1"/>
    <col min="7942" max="7943" width="9.28515625" style="41" bestFit="1" customWidth="1"/>
    <col min="7944" max="7950" width="10.140625" style="41" bestFit="1" customWidth="1"/>
    <col min="7951" max="7951" width="9.28515625" style="41" bestFit="1" customWidth="1"/>
    <col min="7952" max="7953" width="10.140625" style="41" bestFit="1" customWidth="1"/>
    <col min="7954" max="7956" width="9.28515625" style="41" bestFit="1" customWidth="1"/>
    <col min="7957" max="7959" width="10.140625" style="41" bestFit="1" customWidth="1"/>
    <col min="7960" max="7960" width="14.140625" style="41" customWidth="1"/>
    <col min="7961" max="8182" width="9.140625" style="41"/>
    <col min="8183" max="8183" width="23.140625" style="41" customWidth="1"/>
    <col min="8184" max="8185" width="9.140625" style="41"/>
    <col min="8186" max="8186" width="13" style="41" customWidth="1"/>
    <col min="8187" max="8187" width="29.28515625" style="41" customWidth="1"/>
    <col min="8188" max="8190" width="9.140625" style="41"/>
    <col min="8191" max="8191" width="14.7109375" style="41" customWidth="1"/>
    <col min="8192" max="8192" width="13.42578125" style="41" customWidth="1"/>
    <col min="8193" max="8193" width="12.7109375" style="41" customWidth="1"/>
    <col min="8194" max="8194" width="14.140625" style="41" customWidth="1"/>
    <col min="8195" max="8195" width="9.140625" style="41"/>
    <col min="8196" max="8197" width="10.140625" style="41" bestFit="1" customWidth="1"/>
    <col min="8198" max="8199" width="9.28515625" style="41" bestFit="1" customWidth="1"/>
    <col min="8200" max="8206" width="10.140625" style="41" bestFit="1" customWidth="1"/>
    <col min="8207" max="8207" width="9.28515625" style="41" bestFit="1" customWidth="1"/>
    <col min="8208" max="8209" width="10.140625" style="41" bestFit="1" customWidth="1"/>
    <col min="8210" max="8212" width="9.28515625" style="41" bestFit="1" customWidth="1"/>
    <col min="8213" max="8215" width="10.140625" style="41" bestFit="1" customWidth="1"/>
    <col min="8216" max="8216" width="14.140625" style="41" customWidth="1"/>
    <col min="8217" max="8438" width="9.140625" style="41"/>
    <col min="8439" max="8439" width="23.140625" style="41" customWidth="1"/>
    <col min="8440" max="8441" width="9.140625" style="41"/>
    <col min="8442" max="8442" width="13" style="41" customWidth="1"/>
    <col min="8443" max="8443" width="29.28515625" style="41" customWidth="1"/>
    <col min="8444" max="8446" width="9.140625" style="41"/>
    <col min="8447" max="8447" width="14.7109375" style="41" customWidth="1"/>
    <col min="8448" max="8448" width="13.42578125" style="41" customWidth="1"/>
    <col min="8449" max="8449" width="12.7109375" style="41" customWidth="1"/>
    <col min="8450" max="8450" width="14.140625" style="41" customWidth="1"/>
    <col min="8451" max="8451" width="9.140625" style="41"/>
    <col min="8452" max="8453" width="10.140625" style="41" bestFit="1" customWidth="1"/>
    <col min="8454" max="8455" width="9.28515625" style="41" bestFit="1" customWidth="1"/>
    <col min="8456" max="8462" width="10.140625" style="41" bestFit="1" customWidth="1"/>
    <col min="8463" max="8463" width="9.28515625" style="41" bestFit="1" customWidth="1"/>
    <col min="8464" max="8465" width="10.140625" style="41" bestFit="1" customWidth="1"/>
    <col min="8466" max="8468" width="9.28515625" style="41" bestFit="1" customWidth="1"/>
    <col min="8469" max="8471" width="10.140625" style="41" bestFit="1" customWidth="1"/>
    <col min="8472" max="8472" width="14.140625" style="41" customWidth="1"/>
    <col min="8473" max="8694" width="9.140625" style="41"/>
    <col min="8695" max="8695" width="23.140625" style="41" customWidth="1"/>
    <col min="8696" max="8697" width="9.140625" style="41"/>
    <col min="8698" max="8698" width="13" style="41" customWidth="1"/>
    <col min="8699" max="8699" width="29.28515625" style="41" customWidth="1"/>
    <col min="8700" max="8702" width="9.140625" style="41"/>
    <col min="8703" max="8703" width="14.7109375" style="41" customWidth="1"/>
    <col min="8704" max="8704" width="13.42578125" style="41" customWidth="1"/>
    <col min="8705" max="8705" width="12.7109375" style="41" customWidth="1"/>
    <col min="8706" max="8706" width="14.140625" style="41" customWidth="1"/>
    <col min="8707" max="8707" width="9.140625" style="41"/>
    <col min="8708" max="8709" width="10.140625" style="41" bestFit="1" customWidth="1"/>
    <col min="8710" max="8711" width="9.28515625" style="41" bestFit="1" customWidth="1"/>
    <col min="8712" max="8718" width="10.140625" style="41" bestFit="1" customWidth="1"/>
    <col min="8719" max="8719" width="9.28515625" style="41" bestFit="1" customWidth="1"/>
    <col min="8720" max="8721" width="10.140625" style="41" bestFit="1" customWidth="1"/>
    <col min="8722" max="8724" width="9.28515625" style="41" bestFit="1" customWidth="1"/>
    <col min="8725" max="8727" width="10.140625" style="41" bestFit="1" customWidth="1"/>
    <col min="8728" max="8728" width="14.140625" style="41" customWidth="1"/>
    <col min="8729" max="8950" width="9.140625" style="41"/>
    <col min="8951" max="8951" width="23.140625" style="41" customWidth="1"/>
    <col min="8952" max="8953" width="9.140625" style="41"/>
    <col min="8954" max="8954" width="13" style="41" customWidth="1"/>
    <col min="8955" max="8955" width="29.28515625" style="41" customWidth="1"/>
    <col min="8956" max="8958" width="9.140625" style="41"/>
    <col min="8959" max="8959" width="14.7109375" style="41" customWidth="1"/>
    <col min="8960" max="8960" width="13.42578125" style="41" customWidth="1"/>
    <col min="8961" max="8961" width="12.7109375" style="41" customWidth="1"/>
    <col min="8962" max="8962" width="14.140625" style="41" customWidth="1"/>
    <col min="8963" max="8963" width="9.140625" style="41"/>
    <col min="8964" max="8965" width="10.140625" style="41" bestFit="1" customWidth="1"/>
    <col min="8966" max="8967" width="9.28515625" style="41" bestFit="1" customWidth="1"/>
    <col min="8968" max="8974" width="10.140625" style="41" bestFit="1" customWidth="1"/>
    <col min="8975" max="8975" width="9.28515625" style="41" bestFit="1" customWidth="1"/>
    <col min="8976" max="8977" width="10.140625" style="41" bestFit="1" customWidth="1"/>
    <col min="8978" max="8980" width="9.28515625" style="41" bestFit="1" customWidth="1"/>
    <col min="8981" max="8983" width="10.140625" style="41" bestFit="1" customWidth="1"/>
    <col min="8984" max="8984" width="14.140625" style="41" customWidth="1"/>
    <col min="8985" max="9206" width="9.140625" style="41"/>
    <col min="9207" max="9207" width="23.140625" style="41" customWidth="1"/>
    <col min="9208" max="9209" width="9.140625" style="41"/>
    <col min="9210" max="9210" width="13" style="41" customWidth="1"/>
    <col min="9211" max="9211" width="29.28515625" style="41" customWidth="1"/>
    <col min="9212" max="9214" width="9.140625" style="41"/>
    <col min="9215" max="9215" width="14.7109375" style="41" customWidth="1"/>
    <col min="9216" max="9216" width="13.42578125" style="41" customWidth="1"/>
    <col min="9217" max="9217" width="12.7109375" style="41" customWidth="1"/>
    <col min="9218" max="9218" width="14.140625" style="41" customWidth="1"/>
    <col min="9219" max="9219" width="9.140625" style="41"/>
    <col min="9220" max="9221" width="10.140625" style="41" bestFit="1" customWidth="1"/>
    <col min="9222" max="9223" width="9.28515625" style="41" bestFit="1" customWidth="1"/>
    <col min="9224" max="9230" width="10.140625" style="41" bestFit="1" customWidth="1"/>
    <col min="9231" max="9231" width="9.28515625" style="41" bestFit="1" customWidth="1"/>
    <col min="9232" max="9233" width="10.140625" style="41" bestFit="1" customWidth="1"/>
    <col min="9234" max="9236" width="9.28515625" style="41" bestFit="1" customWidth="1"/>
    <col min="9237" max="9239" width="10.140625" style="41" bestFit="1" customWidth="1"/>
    <col min="9240" max="9240" width="14.140625" style="41" customWidth="1"/>
    <col min="9241" max="9462" width="9.140625" style="41"/>
    <col min="9463" max="9463" width="23.140625" style="41" customWidth="1"/>
    <col min="9464" max="9465" width="9.140625" style="41"/>
    <col min="9466" max="9466" width="13" style="41" customWidth="1"/>
    <col min="9467" max="9467" width="29.28515625" style="41" customWidth="1"/>
    <col min="9468" max="9470" width="9.140625" style="41"/>
    <col min="9471" max="9471" width="14.7109375" style="41" customWidth="1"/>
    <col min="9472" max="9472" width="13.42578125" style="41" customWidth="1"/>
    <col min="9473" max="9473" width="12.7109375" style="41" customWidth="1"/>
    <col min="9474" max="9474" width="14.140625" style="41" customWidth="1"/>
    <col min="9475" max="9475" width="9.140625" style="41"/>
    <col min="9476" max="9477" width="10.140625" style="41" bestFit="1" customWidth="1"/>
    <col min="9478" max="9479" width="9.28515625" style="41" bestFit="1" customWidth="1"/>
    <col min="9480" max="9486" width="10.140625" style="41" bestFit="1" customWidth="1"/>
    <col min="9487" max="9487" width="9.28515625" style="41" bestFit="1" customWidth="1"/>
    <col min="9488" max="9489" width="10.140625" style="41" bestFit="1" customWidth="1"/>
    <col min="9490" max="9492" width="9.28515625" style="41" bestFit="1" customWidth="1"/>
    <col min="9493" max="9495" width="10.140625" style="41" bestFit="1" customWidth="1"/>
    <col min="9496" max="9496" width="14.140625" style="41" customWidth="1"/>
    <col min="9497" max="9718" width="9.140625" style="41"/>
    <col min="9719" max="9719" width="23.140625" style="41" customWidth="1"/>
    <col min="9720" max="9721" width="9.140625" style="41"/>
    <col min="9722" max="9722" width="13" style="41" customWidth="1"/>
    <col min="9723" max="9723" width="29.28515625" style="41" customWidth="1"/>
    <col min="9724" max="9726" width="9.140625" style="41"/>
    <col min="9727" max="9727" width="14.7109375" style="41" customWidth="1"/>
    <col min="9728" max="9728" width="13.42578125" style="41" customWidth="1"/>
    <col min="9729" max="9729" width="12.7109375" style="41" customWidth="1"/>
    <col min="9730" max="9730" width="14.140625" style="41" customWidth="1"/>
    <col min="9731" max="9731" width="9.140625" style="41"/>
    <col min="9732" max="9733" width="10.140625" style="41" bestFit="1" customWidth="1"/>
    <col min="9734" max="9735" width="9.28515625" style="41" bestFit="1" customWidth="1"/>
    <col min="9736" max="9742" width="10.140625" style="41" bestFit="1" customWidth="1"/>
    <col min="9743" max="9743" width="9.28515625" style="41" bestFit="1" customWidth="1"/>
    <col min="9744" max="9745" width="10.140625" style="41" bestFit="1" customWidth="1"/>
    <col min="9746" max="9748" width="9.28515625" style="41" bestFit="1" customWidth="1"/>
    <col min="9749" max="9751" width="10.140625" style="41" bestFit="1" customWidth="1"/>
    <col min="9752" max="9752" width="14.140625" style="41" customWidth="1"/>
    <col min="9753" max="9974" width="9.140625" style="41"/>
    <col min="9975" max="9975" width="23.140625" style="41" customWidth="1"/>
    <col min="9976" max="9977" width="9.140625" style="41"/>
    <col min="9978" max="9978" width="13" style="41" customWidth="1"/>
    <col min="9979" max="9979" width="29.28515625" style="41" customWidth="1"/>
    <col min="9980" max="9982" width="9.140625" style="41"/>
    <col min="9983" max="9983" width="14.7109375" style="41" customWidth="1"/>
    <col min="9984" max="9984" width="13.42578125" style="41" customWidth="1"/>
    <col min="9985" max="9985" width="12.7109375" style="41" customWidth="1"/>
    <col min="9986" max="9986" width="14.140625" style="41" customWidth="1"/>
    <col min="9987" max="9987" width="9.140625" style="41"/>
    <col min="9988" max="9989" width="10.140625" style="41" bestFit="1" customWidth="1"/>
    <col min="9990" max="9991" width="9.28515625" style="41" bestFit="1" customWidth="1"/>
    <col min="9992" max="9998" width="10.140625" style="41" bestFit="1" customWidth="1"/>
    <col min="9999" max="9999" width="9.28515625" style="41" bestFit="1" customWidth="1"/>
    <col min="10000" max="10001" width="10.140625" style="41" bestFit="1" customWidth="1"/>
    <col min="10002" max="10004" width="9.28515625" style="41" bestFit="1" customWidth="1"/>
    <col min="10005" max="10007" width="10.140625" style="41" bestFit="1" customWidth="1"/>
    <col min="10008" max="10008" width="14.140625" style="41" customWidth="1"/>
    <col min="10009" max="10230" width="9.140625" style="41"/>
    <col min="10231" max="10231" width="23.140625" style="41" customWidth="1"/>
    <col min="10232" max="10233" width="9.140625" style="41"/>
    <col min="10234" max="10234" width="13" style="41" customWidth="1"/>
    <col min="10235" max="10235" width="29.28515625" style="41" customWidth="1"/>
    <col min="10236" max="10238" width="9.140625" style="41"/>
    <col min="10239" max="10239" width="14.7109375" style="41" customWidth="1"/>
    <col min="10240" max="10240" width="13.42578125" style="41" customWidth="1"/>
    <col min="10241" max="10241" width="12.7109375" style="41" customWidth="1"/>
    <col min="10242" max="10242" width="14.140625" style="41" customWidth="1"/>
    <col min="10243" max="10243" width="9.140625" style="41"/>
    <col min="10244" max="10245" width="10.140625" style="41" bestFit="1" customWidth="1"/>
    <col min="10246" max="10247" width="9.28515625" style="41" bestFit="1" customWidth="1"/>
    <col min="10248" max="10254" width="10.140625" style="41" bestFit="1" customWidth="1"/>
    <col min="10255" max="10255" width="9.28515625" style="41" bestFit="1" customWidth="1"/>
    <col min="10256" max="10257" width="10.140625" style="41" bestFit="1" customWidth="1"/>
    <col min="10258" max="10260" width="9.28515625" style="41" bestFit="1" customWidth="1"/>
    <col min="10261" max="10263" width="10.140625" style="41" bestFit="1" customWidth="1"/>
    <col min="10264" max="10264" width="14.140625" style="41" customWidth="1"/>
    <col min="10265" max="10486" width="9.140625" style="41"/>
    <col min="10487" max="10487" width="23.140625" style="41" customWidth="1"/>
    <col min="10488" max="10489" width="9.140625" style="41"/>
    <col min="10490" max="10490" width="13" style="41" customWidth="1"/>
    <col min="10491" max="10491" width="29.28515625" style="41" customWidth="1"/>
    <col min="10492" max="10494" width="9.140625" style="41"/>
    <col min="10495" max="10495" width="14.7109375" style="41" customWidth="1"/>
    <col min="10496" max="10496" width="13.42578125" style="41" customWidth="1"/>
    <col min="10497" max="10497" width="12.7109375" style="41" customWidth="1"/>
    <col min="10498" max="10498" width="14.140625" style="41" customWidth="1"/>
    <col min="10499" max="10499" width="9.140625" style="41"/>
    <col min="10500" max="10501" width="10.140625" style="41" bestFit="1" customWidth="1"/>
    <col min="10502" max="10503" width="9.28515625" style="41" bestFit="1" customWidth="1"/>
    <col min="10504" max="10510" width="10.140625" style="41" bestFit="1" customWidth="1"/>
    <col min="10511" max="10511" width="9.28515625" style="41" bestFit="1" customWidth="1"/>
    <col min="10512" max="10513" width="10.140625" style="41" bestFit="1" customWidth="1"/>
    <col min="10514" max="10516" width="9.28515625" style="41" bestFit="1" customWidth="1"/>
    <col min="10517" max="10519" width="10.140625" style="41" bestFit="1" customWidth="1"/>
    <col min="10520" max="10520" width="14.140625" style="41" customWidth="1"/>
    <col min="10521" max="10742" width="9.140625" style="41"/>
    <col min="10743" max="10743" width="23.140625" style="41" customWidth="1"/>
    <col min="10744" max="10745" width="9.140625" style="41"/>
    <col min="10746" max="10746" width="13" style="41" customWidth="1"/>
    <col min="10747" max="10747" width="29.28515625" style="41" customWidth="1"/>
    <col min="10748" max="10750" width="9.140625" style="41"/>
    <col min="10751" max="10751" width="14.7109375" style="41" customWidth="1"/>
    <col min="10752" max="10752" width="13.42578125" style="41" customWidth="1"/>
    <col min="10753" max="10753" width="12.7109375" style="41" customWidth="1"/>
    <col min="10754" max="10754" width="14.140625" style="41" customWidth="1"/>
    <col min="10755" max="10755" width="9.140625" style="41"/>
    <col min="10756" max="10757" width="10.140625" style="41" bestFit="1" customWidth="1"/>
    <col min="10758" max="10759" width="9.28515625" style="41" bestFit="1" customWidth="1"/>
    <col min="10760" max="10766" width="10.140625" style="41" bestFit="1" customWidth="1"/>
    <col min="10767" max="10767" width="9.28515625" style="41" bestFit="1" customWidth="1"/>
    <col min="10768" max="10769" width="10.140625" style="41" bestFit="1" customWidth="1"/>
    <col min="10770" max="10772" width="9.28515625" style="41" bestFit="1" customWidth="1"/>
    <col min="10773" max="10775" width="10.140625" style="41" bestFit="1" customWidth="1"/>
    <col min="10776" max="10776" width="14.140625" style="41" customWidth="1"/>
    <col min="10777" max="10998" width="9.140625" style="41"/>
    <col min="10999" max="10999" width="23.140625" style="41" customWidth="1"/>
    <col min="11000" max="11001" width="9.140625" style="41"/>
    <col min="11002" max="11002" width="13" style="41" customWidth="1"/>
    <col min="11003" max="11003" width="29.28515625" style="41" customWidth="1"/>
    <col min="11004" max="11006" width="9.140625" style="41"/>
    <col min="11007" max="11007" width="14.7109375" style="41" customWidth="1"/>
    <col min="11008" max="11008" width="13.42578125" style="41" customWidth="1"/>
    <col min="11009" max="11009" width="12.7109375" style="41" customWidth="1"/>
    <col min="11010" max="11010" width="14.140625" style="41" customWidth="1"/>
    <col min="11011" max="11011" width="9.140625" style="41"/>
    <col min="11012" max="11013" width="10.140625" style="41" bestFit="1" customWidth="1"/>
    <col min="11014" max="11015" width="9.28515625" style="41" bestFit="1" customWidth="1"/>
    <col min="11016" max="11022" width="10.140625" style="41" bestFit="1" customWidth="1"/>
    <col min="11023" max="11023" width="9.28515625" style="41" bestFit="1" customWidth="1"/>
    <col min="11024" max="11025" width="10.140625" style="41" bestFit="1" customWidth="1"/>
    <col min="11026" max="11028" width="9.28515625" style="41" bestFit="1" customWidth="1"/>
    <col min="11029" max="11031" width="10.140625" style="41" bestFit="1" customWidth="1"/>
    <col min="11032" max="11032" width="14.140625" style="41" customWidth="1"/>
    <col min="11033" max="11254" width="9.140625" style="41"/>
    <col min="11255" max="11255" width="23.140625" style="41" customWidth="1"/>
    <col min="11256" max="11257" width="9.140625" style="41"/>
    <col min="11258" max="11258" width="13" style="41" customWidth="1"/>
    <col min="11259" max="11259" width="29.28515625" style="41" customWidth="1"/>
    <col min="11260" max="11262" width="9.140625" style="41"/>
    <col min="11263" max="11263" width="14.7109375" style="41" customWidth="1"/>
    <col min="11264" max="11264" width="13.42578125" style="41" customWidth="1"/>
    <col min="11265" max="11265" width="12.7109375" style="41" customWidth="1"/>
    <col min="11266" max="11266" width="14.140625" style="41" customWidth="1"/>
    <col min="11267" max="11267" width="9.140625" style="41"/>
    <col min="11268" max="11269" width="10.140625" style="41" bestFit="1" customWidth="1"/>
    <col min="11270" max="11271" width="9.28515625" style="41" bestFit="1" customWidth="1"/>
    <col min="11272" max="11278" width="10.140625" style="41" bestFit="1" customWidth="1"/>
    <col min="11279" max="11279" width="9.28515625" style="41" bestFit="1" customWidth="1"/>
    <col min="11280" max="11281" width="10.140625" style="41" bestFit="1" customWidth="1"/>
    <col min="11282" max="11284" width="9.28515625" style="41" bestFit="1" customWidth="1"/>
    <col min="11285" max="11287" width="10.140625" style="41" bestFit="1" customWidth="1"/>
    <col min="11288" max="11288" width="14.140625" style="41" customWidth="1"/>
    <col min="11289" max="11510" width="9.140625" style="41"/>
    <col min="11511" max="11511" width="23.140625" style="41" customWidth="1"/>
    <col min="11512" max="11513" width="9.140625" style="41"/>
    <col min="11514" max="11514" width="13" style="41" customWidth="1"/>
    <col min="11515" max="11515" width="29.28515625" style="41" customWidth="1"/>
    <col min="11516" max="11518" width="9.140625" style="41"/>
    <col min="11519" max="11519" width="14.7109375" style="41" customWidth="1"/>
    <col min="11520" max="11520" width="13.42578125" style="41" customWidth="1"/>
    <col min="11521" max="11521" width="12.7109375" style="41" customWidth="1"/>
    <col min="11522" max="11522" width="14.140625" style="41" customWidth="1"/>
    <col min="11523" max="11523" width="9.140625" style="41"/>
    <col min="11524" max="11525" width="10.140625" style="41" bestFit="1" customWidth="1"/>
    <col min="11526" max="11527" width="9.28515625" style="41" bestFit="1" customWidth="1"/>
    <col min="11528" max="11534" width="10.140625" style="41" bestFit="1" customWidth="1"/>
    <col min="11535" max="11535" width="9.28515625" style="41" bestFit="1" customWidth="1"/>
    <col min="11536" max="11537" width="10.140625" style="41" bestFit="1" customWidth="1"/>
    <col min="11538" max="11540" width="9.28515625" style="41" bestFit="1" customWidth="1"/>
    <col min="11541" max="11543" width="10.140625" style="41" bestFit="1" customWidth="1"/>
    <col min="11544" max="11544" width="14.140625" style="41" customWidth="1"/>
    <col min="11545" max="11766" width="9.140625" style="41"/>
    <col min="11767" max="11767" width="23.140625" style="41" customWidth="1"/>
    <col min="11768" max="11769" width="9.140625" style="41"/>
    <col min="11770" max="11770" width="13" style="41" customWidth="1"/>
    <col min="11771" max="11771" width="29.28515625" style="41" customWidth="1"/>
    <col min="11772" max="11774" width="9.140625" style="41"/>
    <col min="11775" max="11775" width="14.7109375" style="41" customWidth="1"/>
    <col min="11776" max="11776" width="13.42578125" style="41" customWidth="1"/>
    <col min="11777" max="11777" width="12.7109375" style="41" customWidth="1"/>
    <col min="11778" max="11778" width="14.140625" style="41" customWidth="1"/>
    <col min="11779" max="11779" width="9.140625" style="41"/>
    <col min="11780" max="11781" width="10.140625" style="41" bestFit="1" customWidth="1"/>
    <col min="11782" max="11783" width="9.28515625" style="41" bestFit="1" customWidth="1"/>
    <col min="11784" max="11790" width="10.140625" style="41" bestFit="1" customWidth="1"/>
    <col min="11791" max="11791" width="9.28515625" style="41" bestFit="1" customWidth="1"/>
    <col min="11792" max="11793" width="10.140625" style="41" bestFit="1" customWidth="1"/>
    <col min="11794" max="11796" width="9.28515625" style="41" bestFit="1" customWidth="1"/>
    <col min="11797" max="11799" width="10.140625" style="41" bestFit="1" customWidth="1"/>
    <col min="11800" max="11800" width="14.140625" style="41" customWidth="1"/>
    <col min="11801" max="12022" width="9.140625" style="41"/>
    <col min="12023" max="12023" width="23.140625" style="41" customWidth="1"/>
    <col min="12024" max="12025" width="9.140625" style="41"/>
    <col min="12026" max="12026" width="13" style="41" customWidth="1"/>
    <col min="12027" max="12027" width="29.28515625" style="41" customWidth="1"/>
    <col min="12028" max="12030" width="9.140625" style="41"/>
    <col min="12031" max="12031" width="14.7109375" style="41" customWidth="1"/>
    <col min="12032" max="12032" width="13.42578125" style="41" customWidth="1"/>
    <col min="12033" max="12033" width="12.7109375" style="41" customWidth="1"/>
    <col min="12034" max="12034" width="14.140625" style="41" customWidth="1"/>
    <col min="12035" max="12035" width="9.140625" style="41"/>
    <col min="12036" max="12037" width="10.140625" style="41" bestFit="1" customWidth="1"/>
    <col min="12038" max="12039" width="9.28515625" style="41" bestFit="1" customWidth="1"/>
    <col min="12040" max="12046" width="10.140625" style="41" bestFit="1" customWidth="1"/>
    <col min="12047" max="12047" width="9.28515625" style="41" bestFit="1" customWidth="1"/>
    <col min="12048" max="12049" width="10.140625" style="41" bestFit="1" customWidth="1"/>
    <col min="12050" max="12052" width="9.28515625" style="41" bestFit="1" customWidth="1"/>
    <col min="12053" max="12055" width="10.140625" style="41" bestFit="1" customWidth="1"/>
    <col min="12056" max="12056" width="14.140625" style="41" customWidth="1"/>
    <col min="12057" max="12278" width="9.140625" style="41"/>
    <col min="12279" max="12279" width="23.140625" style="41" customWidth="1"/>
    <col min="12280" max="12281" width="9.140625" style="41"/>
    <col min="12282" max="12282" width="13" style="41" customWidth="1"/>
    <col min="12283" max="12283" width="29.28515625" style="41" customWidth="1"/>
    <col min="12284" max="12286" width="9.140625" style="41"/>
    <col min="12287" max="12287" width="14.7109375" style="41" customWidth="1"/>
    <col min="12288" max="12288" width="13.42578125" style="41" customWidth="1"/>
    <col min="12289" max="12289" width="12.7109375" style="41" customWidth="1"/>
    <col min="12290" max="12290" width="14.140625" style="41" customWidth="1"/>
    <col min="12291" max="12291" width="9.140625" style="41"/>
    <col min="12292" max="12293" width="10.140625" style="41" bestFit="1" customWidth="1"/>
    <col min="12294" max="12295" width="9.28515625" style="41" bestFit="1" customWidth="1"/>
    <col min="12296" max="12302" width="10.140625" style="41" bestFit="1" customWidth="1"/>
    <col min="12303" max="12303" width="9.28515625" style="41" bestFit="1" customWidth="1"/>
    <col min="12304" max="12305" width="10.140625" style="41" bestFit="1" customWidth="1"/>
    <col min="12306" max="12308" width="9.28515625" style="41" bestFit="1" customWidth="1"/>
    <col min="12309" max="12311" width="10.140625" style="41" bestFit="1" customWidth="1"/>
    <col min="12312" max="12312" width="14.140625" style="41" customWidth="1"/>
    <col min="12313" max="12534" width="9.140625" style="41"/>
    <col min="12535" max="12535" width="23.140625" style="41" customWidth="1"/>
    <col min="12536" max="12537" width="9.140625" style="41"/>
    <col min="12538" max="12538" width="13" style="41" customWidth="1"/>
    <col min="12539" max="12539" width="29.28515625" style="41" customWidth="1"/>
    <col min="12540" max="12542" width="9.140625" style="41"/>
    <col min="12543" max="12543" width="14.7109375" style="41" customWidth="1"/>
    <col min="12544" max="12544" width="13.42578125" style="41" customWidth="1"/>
    <col min="12545" max="12545" width="12.7109375" style="41" customWidth="1"/>
    <col min="12546" max="12546" width="14.140625" style="41" customWidth="1"/>
    <col min="12547" max="12547" width="9.140625" style="41"/>
    <col min="12548" max="12549" width="10.140625" style="41" bestFit="1" customWidth="1"/>
    <col min="12550" max="12551" width="9.28515625" style="41" bestFit="1" customWidth="1"/>
    <col min="12552" max="12558" width="10.140625" style="41" bestFit="1" customWidth="1"/>
    <col min="12559" max="12559" width="9.28515625" style="41" bestFit="1" customWidth="1"/>
    <col min="12560" max="12561" width="10.140625" style="41" bestFit="1" customWidth="1"/>
    <col min="12562" max="12564" width="9.28515625" style="41" bestFit="1" customWidth="1"/>
    <col min="12565" max="12567" width="10.140625" style="41" bestFit="1" customWidth="1"/>
    <col min="12568" max="12568" width="14.140625" style="41" customWidth="1"/>
    <col min="12569" max="12790" width="9.140625" style="41"/>
    <col min="12791" max="12791" width="23.140625" style="41" customWidth="1"/>
    <col min="12792" max="12793" width="9.140625" style="41"/>
    <col min="12794" max="12794" width="13" style="41" customWidth="1"/>
    <col min="12795" max="12795" width="29.28515625" style="41" customWidth="1"/>
    <col min="12796" max="12798" width="9.140625" style="41"/>
    <col min="12799" max="12799" width="14.7109375" style="41" customWidth="1"/>
    <col min="12800" max="12800" width="13.42578125" style="41" customWidth="1"/>
    <col min="12801" max="12801" width="12.7109375" style="41" customWidth="1"/>
    <col min="12802" max="12802" width="14.140625" style="41" customWidth="1"/>
    <col min="12803" max="12803" width="9.140625" style="41"/>
    <col min="12804" max="12805" width="10.140625" style="41" bestFit="1" customWidth="1"/>
    <col min="12806" max="12807" width="9.28515625" style="41" bestFit="1" customWidth="1"/>
    <col min="12808" max="12814" width="10.140625" style="41" bestFit="1" customWidth="1"/>
    <col min="12815" max="12815" width="9.28515625" style="41" bestFit="1" customWidth="1"/>
    <col min="12816" max="12817" width="10.140625" style="41" bestFit="1" customWidth="1"/>
    <col min="12818" max="12820" width="9.28515625" style="41" bestFit="1" customWidth="1"/>
    <col min="12821" max="12823" width="10.140625" style="41" bestFit="1" customWidth="1"/>
    <col min="12824" max="12824" width="14.140625" style="41" customWidth="1"/>
    <col min="12825" max="13046" width="9.140625" style="41"/>
    <col min="13047" max="13047" width="23.140625" style="41" customWidth="1"/>
    <col min="13048" max="13049" width="9.140625" style="41"/>
    <col min="13050" max="13050" width="13" style="41" customWidth="1"/>
    <col min="13051" max="13051" width="29.28515625" style="41" customWidth="1"/>
    <col min="13052" max="13054" width="9.140625" style="41"/>
    <col min="13055" max="13055" width="14.7109375" style="41" customWidth="1"/>
    <col min="13056" max="13056" width="13.42578125" style="41" customWidth="1"/>
    <col min="13057" max="13057" width="12.7109375" style="41" customWidth="1"/>
    <col min="13058" max="13058" width="14.140625" style="41" customWidth="1"/>
    <col min="13059" max="13059" width="9.140625" style="41"/>
    <col min="13060" max="13061" width="10.140625" style="41" bestFit="1" customWidth="1"/>
    <col min="13062" max="13063" width="9.28515625" style="41" bestFit="1" customWidth="1"/>
    <col min="13064" max="13070" width="10.140625" style="41" bestFit="1" customWidth="1"/>
    <col min="13071" max="13071" width="9.28515625" style="41" bestFit="1" customWidth="1"/>
    <col min="13072" max="13073" width="10.140625" style="41" bestFit="1" customWidth="1"/>
    <col min="13074" max="13076" width="9.28515625" style="41" bestFit="1" customWidth="1"/>
    <col min="13077" max="13079" width="10.140625" style="41" bestFit="1" customWidth="1"/>
    <col min="13080" max="13080" width="14.140625" style="41" customWidth="1"/>
    <col min="13081" max="13302" width="9.140625" style="41"/>
    <col min="13303" max="13303" width="23.140625" style="41" customWidth="1"/>
    <col min="13304" max="13305" width="9.140625" style="41"/>
    <col min="13306" max="13306" width="13" style="41" customWidth="1"/>
    <col min="13307" max="13307" width="29.28515625" style="41" customWidth="1"/>
    <col min="13308" max="13310" width="9.140625" style="41"/>
    <col min="13311" max="13311" width="14.7109375" style="41" customWidth="1"/>
    <col min="13312" max="13312" width="13.42578125" style="41" customWidth="1"/>
    <col min="13313" max="13313" width="12.7109375" style="41" customWidth="1"/>
    <col min="13314" max="13314" width="14.140625" style="41" customWidth="1"/>
    <col min="13315" max="13315" width="9.140625" style="41"/>
    <col min="13316" max="13317" width="10.140625" style="41" bestFit="1" customWidth="1"/>
    <col min="13318" max="13319" width="9.28515625" style="41" bestFit="1" customWidth="1"/>
    <col min="13320" max="13326" width="10.140625" style="41" bestFit="1" customWidth="1"/>
    <col min="13327" max="13327" width="9.28515625" style="41" bestFit="1" customWidth="1"/>
    <col min="13328" max="13329" width="10.140625" style="41" bestFit="1" customWidth="1"/>
    <col min="13330" max="13332" width="9.28515625" style="41" bestFit="1" customWidth="1"/>
    <col min="13333" max="13335" width="10.140625" style="41" bestFit="1" customWidth="1"/>
    <col min="13336" max="13336" width="14.140625" style="41" customWidth="1"/>
    <col min="13337" max="13558" width="9.140625" style="41"/>
    <col min="13559" max="13559" width="23.140625" style="41" customWidth="1"/>
    <col min="13560" max="13561" width="9.140625" style="41"/>
    <col min="13562" max="13562" width="13" style="41" customWidth="1"/>
    <col min="13563" max="13563" width="29.28515625" style="41" customWidth="1"/>
    <col min="13564" max="13566" width="9.140625" style="41"/>
    <col min="13567" max="13567" width="14.7109375" style="41" customWidth="1"/>
    <col min="13568" max="13568" width="13.42578125" style="41" customWidth="1"/>
    <col min="13569" max="13569" width="12.7109375" style="41" customWidth="1"/>
    <col min="13570" max="13570" width="14.140625" style="41" customWidth="1"/>
    <col min="13571" max="13571" width="9.140625" style="41"/>
    <col min="13572" max="13573" width="10.140625" style="41" bestFit="1" customWidth="1"/>
    <col min="13574" max="13575" width="9.28515625" style="41" bestFit="1" customWidth="1"/>
    <col min="13576" max="13582" width="10.140625" style="41" bestFit="1" customWidth="1"/>
    <col min="13583" max="13583" width="9.28515625" style="41" bestFit="1" customWidth="1"/>
    <col min="13584" max="13585" width="10.140625" style="41" bestFit="1" customWidth="1"/>
    <col min="13586" max="13588" width="9.28515625" style="41" bestFit="1" customWidth="1"/>
    <col min="13589" max="13591" width="10.140625" style="41" bestFit="1" customWidth="1"/>
    <col min="13592" max="13592" width="14.140625" style="41" customWidth="1"/>
    <col min="13593" max="13814" width="9.140625" style="41"/>
    <col min="13815" max="13815" width="23.140625" style="41" customWidth="1"/>
    <col min="13816" max="13817" width="9.140625" style="41"/>
    <col min="13818" max="13818" width="13" style="41" customWidth="1"/>
    <col min="13819" max="13819" width="29.28515625" style="41" customWidth="1"/>
    <col min="13820" max="13822" width="9.140625" style="41"/>
    <col min="13823" max="13823" width="14.7109375" style="41" customWidth="1"/>
    <col min="13824" max="13824" width="13.42578125" style="41" customWidth="1"/>
    <col min="13825" max="13825" width="12.7109375" style="41" customWidth="1"/>
    <col min="13826" max="13826" width="14.140625" style="41" customWidth="1"/>
    <col min="13827" max="13827" width="9.140625" style="41"/>
    <col min="13828" max="13829" width="10.140625" style="41" bestFit="1" customWidth="1"/>
    <col min="13830" max="13831" width="9.28515625" style="41" bestFit="1" customWidth="1"/>
    <col min="13832" max="13838" width="10.140625" style="41" bestFit="1" customWidth="1"/>
    <col min="13839" max="13839" width="9.28515625" style="41" bestFit="1" customWidth="1"/>
    <col min="13840" max="13841" width="10.140625" style="41" bestFit="1" customWidth="1"/>
    <col min="13842" max="13844" width="9.28515625" style="41" bestFit="1" customWidth="1"/>
    <col min="13845" max="13847" width="10.140625" style="41" bestFit="1" customWidth="1"/>
    <col min="13848" max="13848" width="14.140625" style="41" customWidth="1"/>
    <col min="13849" max="14070" width="9.140625" style="41"/>
    <col min="14071" max="14071" width="23.140625" style="41" customWidth="1"/>
    <col min="14072" max="14073" width="9.140625" style="41"/>
    <col min="14074" max="14074" width="13" style="41" customWidth="1"/>
    <col min="14075" max="14075" width="29.28515625" style="41" customWidth="1"/>
    <col min="14076" max="14078" width="9.140625" style="41"/>
    <col min="14079" max="14079" width="14.7109375" style="41" customWidth="1"/>
    <col min="14080" max="14080" width="13.42578125" style="41" customWidth="1"/>
    <col min="14081" max="14081" width="12.7109375" style="41" customWidth="1"/>
    <col min="14082" max="14082" width="14.140625" style="41" customWidth="1"/>
    <col min="14083" max="14083" width="9.140625" style="41"/>
    <col min="14084" max="14085" width="10.140625" style="41" bestFit="1" customWidth="1"/>
    <col min="14086" max="14087" width="9.28515625" style="41" bestFit="1" customWidth="1"/>
    <col min="14088" max="14094" width="10.140625" style="41" bestFit="1" customWidth="1"/>
    <col min="14095" max="14095" width="9.28515625" style="41" bestFit="1" customWidth="1"/>
    <col min="14096" max="14097" width="10.140625" style="41" bestFit="1" customWidth="1"/>
    <col min="14098" max="14100" width="9.28515625" style="41" bestFit="1" customWidth="1"/>
    <col min="14101" max="14103" width="10.140625" style="41" bestFit="1" customWidth="1"/>
    <col min="14104" max="14104" width="14.140625" style="41" customWidth="1"/>
    <col min="14105" max="14326" width="9.140625" style="41"/>
    <col min="14327" max="14327" width="23.140625" style="41" customWidth="1"/>
    <col min="14328" max="14329" width="9.140625" style="41"/>
    <col min="14330" max="14330" width="13" style="41" customWidth="1"/>
    <col min="14331" max="14331" width="29.28515625" style="41" customWidth="1"/>
    <col min="14332" max="14334" width="9.140625" style="41"/>
    <col min="14335" max="14335" width="14.7109375" style="41" customWidth="1"/>
    <col min="14336" max="14336" width="13.42578125" style="41" customWidth="1"/>
    <col min="14337" max="14337" width="12.7109375" style="41" customWidth="1"/>
    <col min="14338" max="14338" width="14.140625" style="41" customWidth="1"/>
    <col min="14339" max="14339" width="9.140625" style="41"/>
    <col min="14340" max="14341" width="10.140625" style="41" bestFit="1" customWidth="1"/>
    <col min="14342" max="14343" width="9.28515625" style="41" bestFit="1" customWidth="1"/>
    <col min="14344" max="14350" width="10.140625" style="41" bestFit="1" customWidth="1"/>
    <col min="14351" max="14351" width="9.28515625" style="41" bestFit="1" customWidth="1"/>
    <col min="14352" max="14353" width="10.140625" style="41" bestFit="1" customWidth="1"/>
    <col min="14354" max="14356" width="9.28515625" style="41" bestFit="1" customWidth="1"/>
    <col min="14357" max="14359" width="10.140625" style="41" bestFit="1" customWidth="1"/>
    <col min="14360" max="14360" width="14.140625" style="41" customWidth="1"/>
    <col min="14361" max="14582" width="9.140625" style="41"/>
    <col min="14583" max="14583" width="23.140625" style="41" customWidth="1"/>
    <col min="14584" max="14585" width="9.140625" style="41"/>
    <col min="14586" max="14586" width="13" style="41" customWidth="1"/>
    <col min="14587" max="14587" width="29.28515625" style="41" customWidth="1"/>
    <col min="14588" max="14590" width="9.140625" style="41"/>
    <col min="14591" max="14591" width="14.7109375" style="41" customWidth="1"/>
    <col min="14592" max="14592" width="13.42578125" style="41" customWidth="1"/>
    <col min="14593" max="14593" width="12.7109375" style="41" customWidth="1"/>
    <col min="14594" max="14594" width="14.140625" style="41" customWidth="1"/>
    <col min="14595" max="14595" width="9.140625" style="41"/>
    <col min="14596" max="14597" width="10.140625" style="41" bestFit="1" customWidth="1"/>
    <col min="14598" max="14599" width="9.28515625" style="41" bestFit="1" customWidth="1"/>
    <col min="14600" max="14606" width="10.140625" style="41" bestFit="1" customWidth="1"/>
    <col min="14607" max="14607" width="9.28515625" style="41" bestFit="1" customWidth="1"/>
    <col min="14608" max="14609" width="10.140625" style="41" bestFit="1" customWidth="1"/>
    <col min="14610" max="14612" width="9.28515625" style="41" bestFit="1" customWidth="1"/>
    <col min="14613" max="14615" width="10.140625" style="41" bestFit="1" customWidth="1"/>
    <col min="14616" max="14616" width="14.140625" style="41" customWidth="1"/>
    <col min="14617" max="14838" width="9.140625" style="41"/>
    <col min="14839" max="14839" width="23.140625" style="41" customWidth="1"/>
    <col min="14840" max="14841" width="9.140625" style="41"/>
    <col min="14842" max="14842" width="13" style="41" customWidth="1"/>
    <col min="14843" max="14843" width="29.28515625" style="41" customWidth="1"/>
    <col min="14844" max="14846" width="9.140625" style="41"/>
    <col min="14847" max="14847" width="14.7109375" style="41" customWidth="1"/>
    <col min="14848" max="14848" width="13.42578125" style="41" customWidth="1"/>
    <col min="14849" max="14849" width="12.7109375" style="41" customWidth="1"/>
    <col min="14850" max="14850" width="14.140625" style="41" customWidth="1"/>
    <col min="14851" max="14851" width="9.140625" style="41"/>
    <col min="14852" max="14853" width="10.140625" style="41" bestFit="1" customWidth="1"/>
    <col min="14854" max="14855" width="9.28515625" style="41" bestFit="1" customWidth="1"/>
    <col min="14856" max="14862" width="10.140625" style="41" bestFit="1" customWidth="1"/>
    <col min="14863" max="14863" width="9.28515625" style="41" bestFit="1" customWidth="1"/>
    <col min="14864" max="14865" width="10.140625" style="41" bestFit="1" customWidth="1"/>
    <col min="14866" max="14868" width="9.28515625" style="41" bestFit="1" customWidth="1"/>
    <col min="14869" max="14871" width="10.140625" style="41" bestFit="1" customWidth="1"/>
    <col min="14872" max="14872" width="14.140625" style="41" customWidth="1"/>
    <col min="14873" max="15094" width="9.140625" style="41"/>
    <col min="15095" max="15095" width="23.140625" style="41" customWidth="1"/>
    <col min="15096" max="15097" width="9.140625" style="41"/>
    <col min="15098" max="15098" width="13" style="41" customWidth="1"/>
    <col min="15099" max="15099" width="29.28515625" style="41" customWidth="1"/>
    <col min="15100" max="15102" width="9.140625" style="41"/>
    <col min="15103" max="15103" width="14.7109375" style="41" customWidth="1"/>
    <col min="15104" max="15104" width="13.42578125" style="41" customWidth="1"/>
    <col min="15105" max="15105" width="12.7109375" style="41" customWidth="1"/>
    <col min="15106" max="15106" width="14.140625" style="41" customWidth="1"/>
    <col min="15107" max="15107" width="9.140625" style="41"/>
    <col min="15108" max="15109" width="10.140625" style="41" bestFit="1" customWidth="1"/>
    <col min="15110" max="15111" width="9.28515625" style="41" bestFit="1" customWidth="1"/>
    <col min="15112" max="15118" width="10.140625" style="41" bestFit="1" customWidth="1"/>
    <col min="15119" max="15119" width="9.28515625" style="41" bestFit="1" customWidth="1"/>
    <col min="15120" max="15121" width="10.140625" style="41" bestFit="1" customWidth="1"/>
    <col min="15122" max="15124" width="9.28515625" style="41" bestFit="1" customWidth="1"/>
    <col min="15125" max="15127" width="10.140625" style="41" bestFit="1" customWidth="1"/>
    <col min="15128" max="15128" width="14.140625" style="41" customWidth="1"/>
    <col min="15129" max="15350" width="9.140625" style="41"/>
    <col min="15351" max="15351" width="23.140625" style="41" customWidth="1"/>
    <col min="15352" max="15353" width="9.140625" style="41"/>
    <col min="15354" max="15354" width="13" style="41" customWidth="1"/>
    <col min="15355" max="15355" width="29.28515625" style="41" customWidth="1"/>
    <col min="15356" max="15358" width="9.140625" style="41"/>
    <col min="15359" max="15359" width="14.7109375" style="41" customWidth="1"/>
    <col min="15360" max="15360" width="13.42578125" style="41" customWidth="1"/>
    <col min="15361" max="15361" width="12.7109375" style="41" customWidth="1"/>
    <col min="15362" max="15362" width="14.140625" style="41" customWidth="1"/>
    <col min="15363" max="15363" width="9.140625" style="41"/>
    <col min="15364" max="15365" width="10.140625" style="41" bestFit="1" customWidth="1"/>
    <col min="15366" max="15367" width="9.28515625" style="41" bestFit="1" customWidth="1"/>
    <col min="15368" max="15374" width="10.140625" style="41" bestFit="1" customWidth="1"/>
    <col min="15375" max="15375" width="9.28515625" style="41" bestFit="1" customWidth="1"/>
    <col min="15376" max="15377" width="10.140625" style="41" bestFit="1" customWidth="1"/>
    <col min="15378" max="15380" width="9.28515625" style="41" bestFit="1" customWidth="1"/>
    <col min="15381" max="15383" width="10.140625" style="41" bestFit="1" customWidth="1"/>
    <col min="15384" max="15384" width="14.140625" style="41" customWidth="1"/>
    <col min="15385" max="15606" width="9.140625" style="41"/>
    <col min="15607" max="15607" width="23.140625" style="41" customWidth="1"/>
    <col min="15608" max="15609" width="9.140625" style="41"/>
    <col min="15610" max="15610" width="13" style="41" customWidth="1"/>
    <col min="15611" max="15611" width="29.28515625" style="41" customWidth="1"/>
    <col min="15612" max="15614" width="9.140625" style="41"/>
    <col min="15615" max="15615" width="14.7109375" style="41" customWidth="1"/>
    <col min="15616" max="15616" width="13.42578125" style="41" customWidth="1"/>
    <col min="15617" max="15617" width="12.7109375" style="41" customWidth="1"/>
    <col min="15618" max="15618" width="14.140625" style="41" customWidth="1"/>
    <col min="15619" max="15619" width="9.140625" style="41"/>
    <col min="15620" max="15621" width="10.140625" style="41" bestFit="1" customWidth="1"/>
    <col min="15622" max="15623" width="9.28515625" style="41" bestFit="1" customWidth="1"/>
    <col min="15624" max="15630" width="10.140625" style="41" bestFit="1" customWidth="1"/>
    <col min="15631" max="15631" width="9.28515625" style="41" bestFit="1" customWidth="1"/>
    <col min="15632" max="15633" width="10.140625" style="41" bestFit="1" customWidth="1"/>
    <col min="15634" max="15636" width="9.28515625" style="41" bestFit="1" customWidth="1"/>
    <col min="15637" max="15639" width="10.140625" style="41" bestFit="1" customWidth="1"/>
    <col min="15640" max="15640" width="14.140625" style="41" customWidth="1"/>
    <col min="15641" max="15862" width="9.140625" style="41"/>
    <col min="15863" max="15863" width="23.140625" style="41" customWidth="1"/>
    <col min="15864" max="15865" width="9.140625" style="41"/>
    <col min="15866" max="15866" width="13" style="41" customWidth="1"/>
    <col min="15867" max="15867" width="29.28515625" style="41" customWidth="1"/>
    <col min="15868" max="15870" width="9.140625" style="41"/>
    <col min="15871" max="15871" width="14.7109375" style="41" customWidth="1"/>
    <col min="15872" max="15872" width="13.42578125" style="41" customWidth="1"/>
    <col min="15873" max="15873" width="12.7109375" style="41" customWidth="1"/>
    <col min="15874" max="15874" width="14.140625" style="41" customWidth="1"/>
    <col min="15875" max="15875" width="9.140625" style="41"/>
    <col min="15876" max="15877" width="10.140625" style="41" bestFit="1" customWidth="1"/>
    <col min="15878" max="15879" width="9.28515625" style="41" bestFit="1" customWidth="1"/>
    <col min="15880" max="15886" width="10.140625" style="41" bestFit="1" customWidth="1"/>
    <col min="15887" max="15887" width="9.28515625" style="41" bestFit="1" customWidth="1"/>
    <col min="15888" max="15889" width="10.140625" style="41" bestFit="1" customWidth="1"/>
    <col min="15890" max="15892" width="9.28515625" style="41" bestFit="1" customWidth="1"/>
    <col min="15893" max="15895" width="10.140625" style="41" bestFit="1" customWidth="1"/>
    <col min="15896" max="15896" width="14.140625" style="41" customWidth="1"/>
    <col min="15897" max="16118" width="9.140625" style="41"/>
    <col min="16119" max="16119" width="23.140625" style="41" customWidth="1"/>
    <col min="16120" max="16121" width="9.140625" style="41"/>
    <col min="16122" max="16122" width="13" style="41" customWidth="1"/>
    <col min="16123" max="16123" width="29.28515625" style="41" customWidth="1"/>
    <col min="16124" max="16126" width="9.140625" style="41"/>
    <col min="16127" max="16127" width="14.7109375" style="41" customWidth="1"/>
    <col min="16128" max="16128" width="13.42578125" style="41" customWidth="1"/>
    <col min="16129" max="16129" width="12.7109375" style="41" customWidth="1"/>
    <col min="16130" max="16130" width="14.140625" style="41" customWidth="1"/>
    <col min="16131" max="16131" width="9.140625" style="41"/>
    <col min="16132" max="16133" width="10.140625" style="41" bestFit="1" customWidth="1"/>
    <col min="16134" max="16135" width="9.28515625" style="41" bestFit="1" customWidth="1"/>
    <col min="16136" max="16142" width="10.140625" style="41" bestFit="1" customWidth="1"/>
    <col min="16143" max="16143" width="9.28515625" style="41" bestFit="1" customWidth="1"/>
    <col min="16144" max="16145" width="10.140625" style="41" bestFit="1" customWidth="1"/>
    <col min="16146" max="16148" width="9.28515625" style="41" bestFit="1" customWidth="1"/>
    <col min="16149" max="16151" width="10.140625" style="41" bestFit="1" customWidth="1"/>
    <col min="16152" max="16152" width="14.140625" style="41" customWidth="1"/>
    <col min="16153" max="16384" width="9.140625" style="41"/>
  </cols>
  <sheetData>
    <row r="1" spans="1:26" s="2" customFormat="1" ht="48.75" thickTop="1" thickBot="1" x14ac:dyDescent="0.3">
      <c r="A1" s="113" t="s">
        <v>152</v>
      </c>
      <c r="B1" s="114" t="s">
        <v>0</v>
      </c>
      <c r="C1" s="115" t="s">
        <v>1</v>
      </c>
      <c r="D1" s="116" t="s">
        <v>2</v>
      </c>
      <c r="E1" s="117" t="s">
        <v>3</v>
      </c>
      <c r="F1" s="115" t="s">
        <v>4</v>
      </c>
      <c r="G1" s="316" t="s">
        <v>5</v>
      </c>
      <c r="H1" s="115" t="s">
        <v>6</v>
      </c>
      <c r="I1" s="115" t="s">
        <v>208</v>
      </c>
      <c r="J1" s="117" t="s">
        <v>8</v>
      </c>
      <c r="K1" s="249" t="s">
        <v>9</v>
      </c>
      <c r="L1" s="117" t="s">
        <v>10</v>
      </c>
      <c r="M1" s="117" t="s">
        <v>11</v>
      </c>
      <c r="N1" s="415" t="s">
        <v>12</v>
      </c>
      <c r="O1" s="414" t="s">
        <v>13</v>
      </c>
      <c r="P1" s="249" t="s">
        <v>14</v>
      </c>
      <c r="Q1" s="117" t="s">
        <v>15</v>
      </c>
      <c r="R1" s="117" t="s">
        <v>16</v>
      </c>
      <c r="S1" s="117" t="s">
        <v>17</v>
      </c>
      <c r="T1" s="117" t="s">
        <v>107</v>
      </c>
      <c r="U1" s="117" t="s">
        <v>18</v>
      </c>
      <c r="V1" s="555" t="s">
        <v>19</v>
      </c>
      <c r="W1" s="556" t="s">
        <v>108</v>
      </c>
      <c r="X1" s="557" t="s">
        <v>20</v>
      </c>
      <c r="Y1" s="555" t="s">
        <v>245</v>
      </c>
      <c r="Z1" s="557" t="s">
        <v>246</v>
      </c>
    </row>
    <row r="2" spans="1:26" s="2" customFormat="1" ht="16.5" thickTop="1" x14ac:dyDescent="0.25">
      <c r="A2" s="105"/>
      <c r="B2" s="106"/>
      <c r="C2" s="107"/>
      <c r="D2" s="107"/>
      <c r="E2" s="108"/>
      <c r="F2" s="109"/>
      <c r="G2" s="110"/>
      <c r="H2" s="111"/>
      <c r="I2" s="111"/>
      <c r="J2" s="111"/>
      <c r="K2" s="111"/>
      <c r="L2" s="424"/>
      <c r="M2" s="111"/>
      <c r="N2" s="416"/>
      <c r="O2" s="112"/>
      <c r="P2" s="431"/>
      <c r="Q2" s="558"/>
      <c r="R2" s="559"/>
      <c r="S2" s="559"/>
      <c r="T2" s="559"/>
      <c r="U2" s="560"/>
      <c r="V2" s="561"/>
      <c r="W2" s="559"/>
      <c r="X2" s="562"/>
      <c r="Y2" s="563"/>
      <c r="Z2" s="564"/>
    </row>
    <row r="3" spans="1:26" s="2" customFormat="1" ht="29.25" customHeight="1" x14ac:dyDescent="0.25">
      <c r="A3" s="250" t="s">
        <v>231</v>
      </c>
      <c r="B3" s="11">
        <v>2022</v>
      </c>
      <c r="C3" s="3" t="s">
        <v>7</v>
      </c>
      <c r="D3" s="3">
        <v>7</v>
      </c>
      <c r="E3" s="318" t="s">
        <v>21</v>
      </c>
      <c r="F3" s="3">
        <v>124222</v>
      </c>
      <c r="G3" s="3" t="s">
        <v>22</v>
      </c>
      <c r="H3" s="118"/>
      <c r="I3" s="5"/>
      <c r="J3" s="6"/>
      <c r="K3" s="417"/>
      <c r="L3" s="425"/>
      <c r="M3" s="7"/>
      <c r="N3" s="7"/>
      <c r="O3" s="76"/>
      <c r="P3" s="418">
        <v>225000</v>
      </c>
      <c r="Q3" s="426"/>
      <c r="R3" s="1"/>
      <c r="S3" s="1"/>
      <c r="T3" s="1"/>
      <c r="U3" s="565"/>
      <c r="V3" s="566"/>
      <c r="W3" s="1">
        <v>275000</v>
      </c>
      <c r="X3" s="418"/>
      <c r="Y3" s="1"/>
      <c r="Z3" s="565"/>
    </row>
    <row r="4" spans="1:26" s="2" customFormat="1" x14ac:dyDescent="0.25">
      <c r="A4" s="250" t="s">
        <v>23</v>
      </c>
      <c r="B4" s="11"/>
      <c r="C4" s="3"/>
      <c r="D4" s="3"/>
      <c r="E4" s="4"/>
      <c r="F4" s="3"/>
      <c r="G4" s="3">
        <v>99222</v>
      </c>
      <c r="H4" s="118"/>
      <c r="I4" s="1"/>
      <c r="J4" s="1"/>
      <c r="K4" s="418"/>
      <c r="L4" s="426"/>
      <c r="M4" s="5"/>
      <c r="N4" s="5"/>
      <c r="O4" s="76"/>
      <c r="P4" s="418"/>
      <c r="Q4" s="426"/>
      <c r="R4" s="1"/>
      <c r="S4" s="1"/>
      <c r="T4" s="1"/>
      <c r="U4" s="565"/>
      <c r="V4" s="566"/>
      <c r="W4" s="1"/>
      <c r="X4" s="418"/>
      <c r="Y4" s="1"/>
      <c r="Z4" s="565"/>
    </row>
    <row r="5" spans="1:26" s="2" customFormat="1" ht="29.25" customHeight="1" x14ac:dyDescent="0.25">
      <c r="A5" s="250" t="s">
        <v>232</v>
      </c>
      <c r="B5" s="11">
        <v>2020</v>
      </c>
      <c r="C5" s="3" t="s">
        <v>138</v>
      </c>
      <c r="D5" s="3">
        <v>7</v>
      </c>
      <c r="E5" s="318" t="s">
        <v>28</v>
      </c>
      <c r="F5" s="3">
        <v>172530</v>
      </c>
      <c r="G5" s="3" t="s">
        <v>29</v>
      </c>
      <c r="H5" s="118" t="s">
        <v>30</v>
      </c>
      <c r="I5" s="5"/>
      <c r="J5" s="1">
        <v>26920</v>
      </c>
      <c r="K5" s="419">
        <v>26920</v>
      </c>
      <c r="L5" s="427">
        <v>26920</v>
      </c>
      <c r="M5" s="5"/>
      <c r="N5" s="5">
        <v>225000</v>
      </c>
      <c r="O5" s="76"/>
      <c r="P5" s="418"/>
      <c r="Q5" s="426"/>
      <c r="R5" s="1"/>
      <c r="S5" s="1"/>
      <c r="T5" s="1"/>
      <c r="U5" s="565">
        <v>250000</v>
      </c>
      <c r="V5" s="566"/>
      <c r="W5" s="1"/>
      <c r="X5" s="418"/>
      <c r="Y5" s="1"/>
      <c r="Z5" s="565"/>
    </row>
    <row r="6" spans="1:26" s="2" customFormat="1" x14ac:dyDescent="0.25">
      <c r="A6" s="250"/>
      <c r="B6" s="11"/>
      <c r="C6" s="3"/>
      <c r="D6" s="3"/>
      <c r="E6" s="4"/>
      <c r="F6" s="3"/>
      <c r="G6" s="3">
        <v>134602</v>
      </c>
      <c r="H6" s="118" t="s">
        <v>31</v>
      </c>
      <c r="I6" s="5"/>
      <c r="J6" s="1">
        <v>1543</v>
      </c>
      <c r="K6" s="419">
        <v>1030</v>
      </c>
      <c r="L6" s="427">
        <v>513</v>
      </c>
      <c r="M6" s="5"/>
      <c r="N6" s="5"/>
      <c r="O6" s="76"/>
      <c r="P6" s="418"/>
      <c r="Q6" s="426"/>
      <c r="R6" s="1"/>
      <c r="S6" s="1"/>
      <c r="T6" s="1"/>
      <c r="U6" s="565"/>
      <c r="V6" s="566"/>
      <c r="W6" s="1"/>
      <c r="X6" s="418"/>
      <c r="Y6" s="1"/>
      <c r="Z6" s="565"/>
    </row>
    <row r="7" spans="1:26" s="2" customFormat="1" ht="29.25" customHeight="1" x14ac:dyDescent="0.25">
      <c r="A7" s="250" t="s">
        <v>233</v>
      </c>
      <c r="B7" s="11">
        <v>2015</v>
      </c>
      <c r="C7" s="3" t="s">
        <v>76</v>
      </c>
      <c r="D7" s="3">
        <v>7</v>
      </c>
      <c r="E7" s="318" t="s">
        <v>21</v>
      </c>
      <c r="F7" s="3">
        <v>132612</v>
      </c>
      <c r="G7" s="3" t="s">
        <v>24</v>
      </c>
      <c r="H7" s="118"/>
      <c r="I7" s="5"/>
      <c r="J7" s="5">
        <v>206884</v>
      </c>
      <c r="K7" s="417"/>
      <c r="L7" s="425"/>
      <c r="M7" s="6"/>
      <c r="N7" s="6"/>
      <c r="O7" s="76"/>
      <c r="P7" s="418"/>
      <c r="Q7" s="426">
        <v>250000</v>
      </c>
      <c r="R7" s="1"/>
      <c r="S7" s="1"/>
      <c r="T7" s="1"/>
      <c r="U7" s="565"/>
      <c r="V7" s="566"/>
      <c r="W7" s="1"/>
      <c r="X7" s="418">
        <v>275000</v>
      </c>
      <c r="Y7" s="1"/>
      <c r="Z7" s="565"/>
    </row>
    <row r="8" spans="1:26" s="2" customFormat="1" x14ac:dyDescent="0.25">
      <c r="A8" s="250" t="s">
        <v>23</v>
      </c>
      <c r="B8" s="11"/>
      <c r="C8" s="3"/>
      <c r="D8" s="3"/>
      <c r="E8" s="4"/>
      <c r="F8" s="3"/>
      <c r="G8" s="3">
        <v>113214</v>
      </c>
      <c r="H8" s="118"/>
      <c r="I8" s="1"/>
      <c r="J8" s="1"/>
      <c r="K8" s="418"/>
      <c r="L8" s="426"/>
      <c r="M8" s="1"/>
      <c r="N8" s="1"/>
      <c r="O8" s="76"/>
      <c r="P8" s="418"/>
      <c r="Q8" s="426"/>
      <c r="R8" s="1"/>
      <c r="S8" s="1"/>
      <c r="T8" s="1"/>
      <c r="U8" s="565"/>
      <c r="V8" s="566"/>
      <c r="W8" s="1"/>
      <c r="X8" s="418"/>
      <c r="Y8" s="1"/>
      <c r="Z8" s="565"/>
    </row>
    <row r="9" spans="1:26" s="2" customFormat="1" ht="29.25" customHeight="1" x14ac:dyDescent="0.25">
      <c r="A9" s="251" t="s">
        <v>234</v>
      </c>
      <c r="B9" s="9">
        <v>2019</v>
      </c>
      <c r="C9" s="10" t="s">
        <v>79</v>
      </c>
      <c r="D9" s="10">
        <v>7</v>
      </c>
      <c r="E9" s="318" t="s">
        <v>21</v>
      </c>
      <c r="F9" s="3">
        <v>133405</v>
      </c>
      <c r="G9" s="3" t="s">
        <v>25</v>
      </c>
      <c r="H9" s="118" t="s">
        <v>26</v>
      </c>
      <c r="I9" s="5"/>
      <c r="J9" s="1">
        <v>26500</v>
      </c>
      <c r="K9" s="419">
        <v>24000</v>
      </c>
      <c r="L9" s="427"/>
      <c r="M9" s="5">
        <v>225000</v>
      </c>
      <c r="N9" s="6"/>
      <c r="O9" s="76"/>
      <c r="P9" s="418"/>
      <c r="Q9" s="426"/>
      <c r="R9" s="1"/>
      <c r="S9" s="1"/>
      <c r="T9" s="1">
        <v>250000</v>
      </c>
      <c r="U9" s="565"/>
      <c r="V9" s="566"/>
      <c r="W9" s="1"/>
      <c r="X9" s="418"/>
      <c r="Y9" s="1"/>
      <c r="Z9" s="565"/>
    </row>
    <row r="10" spans="1:26" s="2" customFormat="1" x14ac:dyDescent="0.25">
      <c r="A10" s="252"/>
      <c r="B10" s="9"/>
      <c r="C10" s="10"/>
      <c r="D10" s="10"/>
      <c r="E10" s="4"/>
      <c r="F10" s="3"/>
      <c r="G10" s="3">
        <v>103500</v>
      </c>
      <c r="H10" s="118" t="s">
        <v>27</v>
      </c>
      <c r="I10" s="5"/>
      <c r="J10" s="1">
        <v>929</v>
      </c>
      <c r="K10" s="419">
        <v>442</v>
      </c>
      <c r="L10" s="427"/>
      <c r="M10" s="5"/>
      <c r="N10" s="5"/>
      <c r="O10" s="76"/>
      <c r="P10" s="418"/>
      <c r="Q10" s="426"/>
      <c r="R10" s="1"/>
      <c r="S10" s="1"/>
      <c r="T10" s="1"/>
      <c r="U10" s="565"/>
      <c r="V10" s="566"/>
      <c r="W10" s="1"/>
      <c r="X10" s="418"/>
      <c r="Y10" s="1"/>
      <c r="Z10" s="565"/>
    </row>
    <row r="11" spans="1:26" s="2" customFormat="1" ht="29.25" customHeight="1" x14ac:dyDescent="0.25">
      <c r="A11" s="252" t="s">
        <v>249</v>
      </c>
      <c r="B11" s="9">
        <v>2019</v>
      </c>
      <c r="C11" s="10" t="s">
        <v>79</v>
      </c>
      <c r="D11" s="10">
        <v>7</v>
      </c>
      <c r="E11" s="318" t="s">
        <v>36</v>
      </c>
      <c r="F11" s="3">
        <v>68696</v>
      </c>
      <c r="G11" s="3" t="s">
        <v>37</v>
      </c>
      <c r="H11" s="118"/>
      <c r="I11" s="5"/>
      <c r="J11" s="5"/>
      <c r="K11" s="419"/>
      <c r="L11" s="427"/>
      <c r="M11" s="5">
        <v>90000</v>
      </c>
      <c r="N11" s="5"/>
      <c r="O11" s="76" t="s">
        <v>23</v>
      </c>
      <c r="P11" s="418"/>
      <c r="Q11" s="426"/>
      <c r="R11" s="1"/>
      <c r="S11" s="1"/>
      <c r="T11" s="1">
        <v>100000</v>
      </c>
      <c r="U11" s="565"/>
      <c r="V11" s="566"/>
      <c r="W11" s="1"/>
      <c r="X11" s="418"/>
      <c r="Y11" s="1"/>
      <c r="Z11" s="565"/>
    </row>
    <row r="12" spans="1:26" s="2" customFormat="1" x14ac:dyDescent="0.25">
      <c r="A12" s="252"/>
      <c r="B12" s="9"/>
      <c r="C12" s="10"/>
      <c r="D12" s="10"/>
      <c r="E12" s="4"/>
      <c r="F12" s="3"/>
      <c r="G12" s="3"/>
      <c r="H12" s="118"/>
      <c r="I12" s="5"/>
      <c r="J12" s="5"/>
      <c r="K12" s="419"/>
      <c r="L12" s="427"/>
      <c r="M12" s="5"/>
      <c r="N12" s="5"/>
      <c r="O12" s="76"/>
      <c r="P12" s="418"/>
      <c r="Q12" s="426"/>
      <c r="R12" s="1"/>
      <c r="S12" s="1"/>
      <c r="T12" s="1"/>
      <c r="U12" s="565"/>
      <c r="V12" s="566"/>
      <c r="W12" s="1"/>
      <c r="X12" s="418"/>
      <c r="Y12" s="1"/>
      <c r="Z12" s="565"/>
    </row>
    <row r="13" spans="1:26" s="2" customFormat="1" ht="29.25" customHeight="1" x14ac:dyDescent="0.25">
      <c r="A13" s="250" t="s">
        <v>248</v>
      </c>
      <c r="B13" s="11">
        <v>2021</v>
      </c>
      <c r="C13" s="3" t="s">
        <v>59</v>
      </c>
      <c r="D13" s="3">
        <v>7</v>
      </c>
      <c r="E13" s="318" t="s">
        <v>32</v>
      </c>
      <c r="F13" s="3">
        <v>46280</v>
      </c>
      <c r="G13" s="3" t="s">
        <v>37</v>
      </c>
      <c r="H13" s="118"/>
      <c r="I13" s="5"/>
      <c r="J13" s="5"/>
      <c r="K13" s="419"/>
      <c r="L13" s="427"/>
      <c r="M13" s="5"/>
      <c r="N13" s="5"/>
      <c r="O13" s="76"/>
      <c r="P13" s="418">
        <v>90000</v>
      </c>
      <c r="Q13" s="426"/>
      <c r="R13" s="1"/>
      <c r="S13" s="1"/>
      <c r="T13" s="1"/>
      <c r="U13" s="565"/>
      <c r="V13" s="566"/>
      <c r="W13" s="1">
        <v>110000</v>
      </c>
      <c r="X13" s="418"/>
      <c r="Y13" s="1"/>
      <c r="Z13" s="565"/>
    </row>
    <row r="14" spans="1:26" s="2" customFormat="1" x14ac:dyDescent="0.25">
      <c r="A14" s="252" t="s">
        <v>23</v>
      </c>
      <c r="B14" s="9"/>
      <c r="C14" s="10"/>
      <c r="D14" s="10"/>
      <c r="E14" s="4"/>
      <c r="F14" s="3"/>
      <c r="G14" s="3"/>
      <c r="H14" s="118"/>
      <c r="I14" s="5"/>
      <c r="J14" s="1"/>
      <c r="K14" s="419"/>
      <c r="L14" s="427"/>
      <c r="M14" s="5"/>
      <c r="N14" s="5"/>
      <c r="O14" s="76"/>
      <c r="P14" s="418"/>
      <c r="Q14" s="426"/>
      <c r="R14" s="1"/>
      <c r="S14" s="1"/>
      <c r="T14" s="1"/>
      <c r="U14" s="565"/>
      <c r="V14" s="566"/>
      <c r="W14" s="1"/>
      <c r="X14" s="418"/>
      <c r="Y14" s="1"/>
      <c r="Z14" s="565"/>
    </row>
    <row r="15" spans="1:26" s="2" customFormat="1" ht="29.25" customHeight="1" x14ac:dyDescent="0.25">
      <c r="A15" s="317" t="s">
        <v>34</v>
      </c>
      <c r="B15" s="11">
        <v>2017</v>
      </c>
      <c r="C15" s="3" t="s">
        <v>121</v>
      </c>
      <c r="D15" s="3">
        <v>7</v>
      </c>
      <c r="E15" s="318" t="s">
        <v>35</v>
      </c>
      <c r="F15" s="3">
        <v>56280</v>
      </c>
      <c r="G15" s="3" t="s">
        <v>33</v>
      </c>
      <c r="H15" s="118"/>
      <c r="I15" s="5"/>
      <c r="J15" s="1"/>
      <c r="K15" s="419">
        <v>78000</v>
      </c>
      <c r="L15" s="427"/>
      <c r="M15" s="5"/>
      <c r="N15" s="5"/>
      <c r="O15" s="76"/>
      <c r="P15" s="418"/>
      <c r="Q15" s="426"/>
      <c r="R15" s="1">
        <v>100000</v>
      </c>
      <c r="S15" s="1"/>
      <c r="T15" s="1"/>
      <c r="U15" s="565" t="s">
        <v>23</v>
      </c>
      <c r="V15" s="566"/>
      <c r="W15" s="1"/>
      <c r="X15" s="418"/>
      <c r="Y15" s="1">
        <v>110000</v>
      </c>
      <c r="Z15" s="565"/>
    </row>
    <row r="16" spans="1:26" s="2" customFormat="1" x14ac:dyDescent="0.25">
      <c r="A16" s="250"/>
      <c r="B16" s="11"/>
      <c r="C16" s="3"/>
      <c r="D16" s="3"/>
      <c r="E16" s="4"/>
      <c r="F16" s="3"/>
      <c r="G16" s="3"/>
      <c r="H16" s="118"/>
      <c r="I16" s="5"/>
      <c r="J16" s="1"/>
      <c r="K16" s="419"/>
      <c r="L16" s="426"/>
      <c r="M16" s="5"/>
      <c r="N16" s="5"/>
      <c r="O16" s="76"/>
      <c r="P16" s="418"/>
      <c r="Q16" s="426"/>
      <c r="R16" s="1"/>
      <c r="S16" s="1"/>
      <c r="T16" s="1"/>
      <c r="U16" s="565"/>
      <c r="V16" s="566"/>
      <c r="W16" s="1"/>
      <c r="X16" s="418"/>
      <c r="Y16" s="1"/>
      <c r="Z16" s="565"/>
    </row>
    <row r="17" spans="1:26" s="2" customFormat="1" ht="29.25" customHeight="1" x14ac:dyDescent="0.25">
      <c r="A17" s="250" t="s">
        <v>38</v>
      </c>
      <c r="B17" s="11">
        <v>2017</v>
      </c>
      <c r="C17" s="3" t="s">
        <v>79</v>
      </c>
      <c r="D17" s="3">
        <v>12</v>
      </c>
      <c r="E17" s="318" t="s">
        <v>39</v>
      </c>
      <c r="F17" s="3">
        <v>308344</v>
      </c>
      <c r="G17" s="3" t="s">
        <v>25</v>
      </c>
      <c r="H17" s="118" t="s">
        <v>26</v>
      </c>
      <c r="I17" s="5"/>
      <c r="J17" s="5">
        <v>30000</v>
      </c>
      <c r="K17" s="419">
        <v>30000</v>
      </c>
      <c r="L17" s="427"/>
      <c r="M17" s="5"/>
      <c r="N17" s="5"/>
      <c r="O17" s="76"/>
      <c r="P17" s="418">
        <v>500000</v>
      </c>
      <c r="Q17" s="426"/>
      <c r="R17" s="1"/>
      <c r="S17" s="1"/>
      <c r="T17" s="1"/>
      <c r="U17" s="565"/>
      <c r="V17" s="566"/>
      <c r="W17" s="1"/>
      <c r="X17" s="418"/>
      <c r="Y17" s="1"/>
      <c r="Z17" s="565"/>
    </row>
    <row r="18" spans="1:26" s="2" customFormat="1" ht="13.5" customHeight="1" x14ac:dyDescent="0.25">
      <c r="A18" s="252"/>
      <c r="B18" s="9"/>
      <c r="C18" s="10"/>
      <c r="D18" s="10"/>
      <c r="E18" s="4"/>
      <c r="F18" s="3"/>
      <c r="G18" s="3">
        <v>120000</v>
      </c>
      <c r="H18" s="118" t="s">
        <v>40</v>
      </c>
      <c r="I18" s="5"/>
      <c r="J18" s="5">
        <v>1104</v>
      </c>
      <c r="K18" s="419">
        <v>553</v>
      </c>
      <c r="L18" s="427"/>
      <c r="M18" s="5"/>
      <c r="N18" s="5"/>
      <c r="O18" s="76"/>
      <c r="P18" s="418"/>
      <c r="Q18" s="426"/>
      <c r="R18" s="1"/>
      <c r="S18" s="1"/>
      <c r="T18" s="1"/>
      <c r="U18" s="565"/>
      <c r="V18" s="566"/>
      <c r="W18" s="1"/>
      <c r="X18" s="418"/>
      <c r="Y18" s="1"/>
      <c r="Z18" s="565"/>
    </row>
    <row r="19" spans="1:26" s="2" customFormat="1" ht="29.25" customHeight="1" x14ac:dyDescent="0.25">
      <c r="A19" s="250" t="s">
        <v>41</v>
      </c>
      <c r="B19" s="11">
        <v>2012</v>
      </c>
      <c r="C19" s="3" t="s">
        <v>139</v>
      </c>
      <c r="D19" s="3">
        <v>10</v>
      </c>
      <c r="E19" s="318" t="s">
        <v>42</v>
      </c>
      <c r="F19" s="3">
        <v>112821</v>
      </c>
      <c r="G19" s="3" t="s">
        <v>43</v>
      </c>
      <c r="H19" s="119"/>
      <c r="I19" s="5"/>
      <c r="J19" s="5">
        <v>175000</v>
      </c>
      <c r="K19" s="417"/>
      <c r="L19" s="425"/>
      <c r="M19" s="6"/>
      <c r="N19" s="6"/>
      <c r="O19" s="76"/>
      <c r="P19" s="418"/>
      <c r="Q19" s="426"/>
      <c r="R19" s="1"/>
      <c r="S19" s="1"/>
      <c r="T19" s="1">
        <v>175000</v>
      </c>
      <c r="U19" s="565"/>
      <c r="V19" s="566"/>
      <c r="W19" s="1"/>
      <c r="X19" s="418"/>
      <c r="Y19" s="1"/>
      <c r="Z19" s="565"/>
    </row>
    <row r="20" spans="1:26" s="2" customFormat="1" x14ac:dyDescent="0.25">
      <c r="A20" s="252"/>
      <c r="B20" s="9"/>
      <c r="C20" s="10"/>
      <c r="D20" s="10"/>
      <c r="E20" s="4"/>
      <c r="F20" s="3"/>
      <c r="G20" s="3"/>
      <c r="H20" s="119"/>
      <c r="I20" s="5"/>
      <c r="J20" s="5"/>
      <c r="K20" s="419"/>
      <c r="L20" s="427"/>
      <c r="M20" s="5"/>
      <c r="N20" s="5"/>
      <c r="O20" s="76"/>
      <c r="P20" s="418"/>
      <c r="Q20" s="426"/>
      <c r="R20" s="1"/>
      <c r="S20" s="1"/>
      <c r="T20" s="1"/>
      <c r="U20" s="565"/>
      <c r="V20" s="566"/>
      <c r="W20" s="1"/>
      <c r="X20" s="418"/>
      <c r="Y20" s="1"/>
      <c r="Z20" s="565"/>
    </row>
    <row r="21" spans="1:26" s="2" customFormat="1" ht="29.25" customHeight="1" x14ac:dyDescent="0.25">
      <c r="A21" s="250" t="s">
        <v>44</v>
      </c>
      <c r="B21" s="11">
        <v>2005</v>
      </c>
      <c r="C21" s="3" t="s">
        <v>140</v>
      </c>
      <c r="D21" s="3">
        <v>15</v>
      </c>
      <c r="E21" s="318" t="s">
        <v>45</v>
      </c>
      <c r="F21" s="3">
        <v>61244</v>
      </c>
      <c r="G21" s="3" t="s">
        <v>33</v>
      </c>
      <c r="H21" s="119"/>
      <c r="I21" s="5"/>
      <c r="J21" s="5">
        <v>275000</v>
      </c>
      <c r="K21" s="417"/>
      <c r="L21" s="425"/>
      <c r="M21" s="6"/>
      <c r="N21" s="6"/>
      <c r="O21" s="76"/>
      <c r="P21" s="418"/>
      <c r="Q21" s="426"/>
      <c r="R21" s="1"/>
      <c r="S21" s="1"/>
      <c r="T21" s="1"/>
      <c r="U21" s="565"/>
      <c r="V21" s="566"/>
      <c r="W21" s="1"/>
      <c r="X21" s="418"/>
      <c r="Y21" s="1">
        <v>275000</v>
      </c>
      <c r="Z21" s="565"/>
    </row>
    <row r="22" spans="1:26" s="2" customFormat="1" x14ac:dyDescent="0.25">
      <c r="A22" s="252"/>
      <c r="B22" s="9"/>
      <c r="C22" s="10"/>
      <c r="D22" s="10"/>
      <c r="E22" s="4"/>
      <c r="F22" s="3"/>
      <c r="G22" s="3" t="s">
        <v>23</v>
      </c>
      <c r="H22" s="119"/>
      <c r="I22" s="5"/>
      <c r="J22" s="5"/>
      <c r="K22" s="420"/>
      <c r="L22" s="427"/>
      <c r="M22" s="5"/>
      <c r="N22" s="5"/>
      <c r="O22" s="76"/>
      <c r="P22" s="418"/>
      <c r="Q22" s="426"/>
      <c r="R22" s="1"/>
      <c r="S22" s="1"/>
      <c r="T22" s="1"/>
      <c r="U22" s="565"/>
      <c r="V22" s="566"/>
      <c r="W22" s="1"/>
      <c r="X22" s="418"/>
      <c r="Y22" s="1"/>
      <c r="Z22" s="565"/>
    </row>
    <row r="23" spans="1:26" s="2" customFormat="1" ht="29.25" customHeight="1" x14ac:dyDescent="0.25">
      <c r="A23" s="253" t="s">
        <v>46</v>
      </c>
      <c r="B23" s="9">
        <v>2011</v>
      </c>
      <c r="C23" s="10" t="s">
        <v>73</v>
      </c>
      <c r="D23" s="121">
        <v>11</v>
      </c>
      <c r="E23" s="318" t="s">
        <v>47</v>
      </c>
      <c r="F23" s="3">
        <v>66500</v>
      </c>
      <c r="G23" s="3" t="s">
        <v>37</v>
      </c>
      <c r="H23" s="119"/>
      <c r="I23" s="5"/>
      <c r="J23" s="5"/>
      <c r="K23" s="420">
        <v>125000</v>
      </c>
      <c r="L23" s="425"/>
      <c r="M23" s="6"/>
      <c r="N23" s="6"/>
      <c r="O23" s="76"/>
      <c r="P23" s="418"/>
      <c r="Q23" s="426"/>
      <c r="R23" s="1"/>
      <c r="S23" s="1"/>
      <c r="T23" s="1"/>
      <c r="U23" s="565"/>
      <c r="V23" s="566">
        <v>110000</v>
      </c>
      <c r="W23" s="1"/>
      <c r="X23" s="418"/>
      <c r="Y23" s="1"/>
      <c r="Z23" s="565"/>
    </row>
    <row r="24" spans="1:26" s="2" customFormat="1" x14ac:dyDescent="0.25">
      <c r="A24" s="252"/>
      <c r="B24" s="9"/>
      <c r="C24" s="10"/>
      <c r="D24" s="10"/>
      <c r="E24" s="4" t="s">
        <v>23</v>
      </c>
      <c r="F24" s="3"/>
      <c r="G24" s="3"/>
      <c r="H24" s="119"/>
      <c r="I24" s="5"/>
      <c r="J24" s="5"/>
      <c r="K24" s="419"/>
      <c r="L24" s="427"/>
      <c r="M24" s="5"/>
      <c r="N24" s="5"/>
      <c r="O24" s="76"/>
      <c r="P24" s="418"/>
      <c r="Q24" s="426"/>
      <c r="R24" s="1"/>
      <c r="S24" s="1"/>
      <c r="T24" s="1"/>
      <c r="U24" s="565"/>
      <c r="V24" s="566"/>
      <c r="W24" s="1"/>
      <c r="X24" s="418"/>
      <c r="Y24" s="1"/>
      <c r="Z24" s="565"/>
    </row>
    <row r="25" spans="1:26" s="2" customFormat="1" ht="29.25" customHeight="1" x14ac:dyDescent="0.25">
      <c r="A25" s="250" t="s">
        <v>48</v>
      </c>
      <c r="B25" s="11">
        <v>2016</v>
      </c>
      <c r="C25" s="3" t="s">
        <v>121</v>
      </c>
      <c r="D25" s="3">
        <v>8</v>
      </c>
      <c r="E25" s="318" t="s">
        <v>49</v>
      </c>
      <c r="F25" s="3">
        <v>45667</v>
      </c>
      <c r="G25" s="3" t="s">
        <v>37</v>
      </c>
      <c r="H25" s="119"/>
      <c r="I25" s="5"/>
      <c r="J25" s="5"/>
      <c r="K25" s="419"/>
      <c r="L25" s="427">
        <v>52000</v>
      </c>
      <c r="M25" s="6"/>
      <c r="N25" s="6"/>
      <c r="O25" s="76"/>
      <c r="P25" s="418"/>
      <c r="Q25" s="426"/>
      <c r="R25" s="1"/>
      <c r="S25" s="1"/>
      <c r="T25" s="1">
        <v>52000</v>
      </c>
      <c r="U25" s="565"/>
      <c r="V25" s="566"/>
      <c r="W25" s="1"/>
      <c r="X25" s="418"/>
      <c r="Y25" s="1"/>
      <c r="Z25" s="565"/>
    </row>
    <row r="26" spans="1:26" s="2" customFormat="1" x14ac:dyDescent="0.25">
      <c r="A26" s="250" t="s">
        <v>23</v>
      </c>
      <c r="B26" s="11"/>
      <c r="C26" s="3"/>
      <c r="D26" s="3"/>
      <c r="E26" s="4"/>
      <c r="F26" s="3"/>
      <c r="G26" s="3"/>
      <c r="H26" s="119"/>
      <c r="I26" s="5"/>
      <c r="J26" s="5"/>
      <c r="K26" s="419"/>
      <c r="L26" s="427"/>
      <c r="M26" s="5"/>
      <c r="N26" s="5"/>
      <c r="O26" s="76"/>
      <c r="P26" s="418"/>
      <c r="Q26" s="426"/>
      <c r="R26" s="1"/>
      <c r="S26" s="1"/>
      <c r="T26" s="1"/>
      <c r="U26" s="565"/>
      <c r="V26" s="566"/>
      <c r="W26" s="1"/>
      <c r="X26" s="418"/>
      <c r="Y26" s="1"/>
      <c r="Z26" s="565"/>
    </row>
    <row r="27" spans="1:26" s="2" customFormat="1" ht="29.25" customHeight="1" x14ac:dyDescent="0.25">
      <c r="A27" s="252" t="s">
        <v>50</v>
      </c>
      <c r="B27" s="9">
        <v>2018</v>
      </c>
      <c r="C27" s="10" t="s">
        <v>79</v>
      </c>
      <c r="D27" s="10">
        <v>8</v>
      </c>
      <c r="E27" s="318" t="s">
        <v>51</v>
      </c>
      <c r="F27" s="3">
        <v>12750</v>
      </c>
      <c r="G27" s="3" t="s">
        <v>37</v>
      </c>
      <c r="H27" s="119"/>
      <c r="I27" s="5"/>
      <c r="J27" s="1"/>
      <c r="K27" s="419"/>
      <c r="L27" s="427"/>
      <c r="M27" s="5">
        <v>12750</v>
      </c>
      <c r="N27" s="5"/>
      <c r="O27" s="76"/>
      <c r="P27" s="418"/>
      <c r="Q27" s="426"/>
      <c r="R27" s="1"/>
      <c r="S27" s="1"/>
      <c r="T27" s="1"/>
      <c r="U27" s="565">
        <v>12750</v>
      </c>
      <c r="V27" s="566"/>
      <c r="W27" s="1"/>
      <c r="X27" s="418"/>
      <c r="Y27" s="1"/>
      <c r="Z27" s="565"/>
    </row>
    <row r="28" spans="1:26" s="2" customFormat="1" x14ac:dyDescent="0.25">
      <c r="A28" s="252"/>
      <c r="B28" s="9"/>
      <c r="C28" s="10"/>
      <c r="D28" s="10"/>
      <c r="E28" s="4"/>
      <c r="F28" s="3"/>
      <c r="G28" s="3"/>
      <c r="H28" s="119"/>
      <c r="I28" s="5"/>
      <c r="J28" s="1"/>
      <c r="K28" s="419"/>
      <c r="L28" s="427"/>
      <c r="M28" s="5"/>
      <c r="N28" s="5"/>
      <c r="O28" s="76"/>
      <c r="P28" s="418"/>
      <c r="Q28" s="426"/>
      <c r="R28" s="1"/>
      <c r="S28" s="1"/>
      <c r="T28" s="1"/>
      <c r="U28" s="565"/>
      <c r="V28" s="566"/>
      <c r="W28" s="1"/>
      <c r="X28" s="418"/>
      <c r="Y28" s="1"/>
      <c r="Z28" s="565"/>
    </row>
    <row r="29" spans="1:26" s="2" customFormat="1" ht="29.25" customHeight="1" x14ac:dyDescent="0.25">
      <c r="A29" s="252" t="s">
        <v>52</v>
      </c>
      <c r="B29" s="9">
        <v>2008</v>
      </c>
      <c r="C29" s="10" t="s">
        <v>79</v>
      </c>
      <c r="D29" s="10">
        <v>10</v>
      </c>
      <c r="E29" s="318" t="s">
        <v>53</v>
      </c>
      <c r="F29" s="3">
        <v>8063</v>
      </c>
      <c r="G29" s="3" t="s">
        <v>37</v>
      </c>
      <c r="H29" s="119"/>
      <c r="I29" s="5"/>
      <c r="J29" s="5"/>
      <c r="K29" s="419"/>
      <c r="L29" s="427"/>
      <c r="M29" s="5"/>
      <c r="N29" s="5"/>
      <c r="O29" s="76">
        <v>10000</v>
      </c>
      <c r="P29" s="418"/>
      <c r="Q29" s="426"/>
      <c r="R29" s="1"/>
      <c r="S29" s="1"/>
      <c r="T29" s="1"/>
      <c r="U29" s="565"/>
      <c r="V29" s="566"/>
      <c r="W29" s="1"/>
      <c r="X29" s="418"/>
      <c r="Y29" s="1">
        <v>10000</v>
      </c>
      <c r="Z29" s="565"/>
    </row>
    <row r="30" spans="1:26" s="2" customFormat="1" x14ac:dyDescent="0.25">
      <c r="A30" s="252"/>
      <c r="B30" s="9"/>
      <c r="C30" s="10"/>
      <c r="D30" s="10"/>
      <c r="E30" s="4"/>
      <c r="F30" s="3"/>
      <c r="G30" s="3"/>
      <c r="H30" s="119"/>
      <c r="I30" s="5"/>
      <c r="J30" s="5"/>
      <c r="K30" s="419"/>
      <c r="L30" s="427"/>
      <c r="M30" s="5"/>
      <c r="N30" s="5"/>
      <c r="O30" s="76"/>
      <c r="P30" s="418"/>
      <c r="Q30" s="426"/>
      <c r="R30" s="1"/>
      <c r="S30" s="1"/>
      <c r="T30" s="1"/>
      <c r="U30" s="565"/>
      <c r="V30" s="566"/>
      <c r="W30" s="1"/>
      <c r="X30" s="418"/>
      <c r="Y30" s="1"/>
      <c r="Z30" s="565"/>
    </row>
    <row r="31" spans="1:26" s="2" customFormat="1" ht="29.25" customHeight="1" x14ac:dyDescent="0.25">
      <c r="A31" s="252" t="s">
        <v>54</v>
      </c>
      <c r="B31" s="9">
        <v>2019</v>
      </c>
      <c r="C31" s="10" t="s">
        <v>127</v>
      </c>
      <c r="D31" s="10">
        <v>30</v>
      </c>
      <c r="E31" s="318" t="s">
        <v>54</v>
      </c>
      <c r="F31" s="3">
        <v>9195</v>
      </c>
      <c r="G31" s="3" t="s">
        <v>37</v>
      </c>
      <c r="H31" s="119"/>
      <c r="I31" s="5"/>
      <c r="J31" s="1"/>
      <c r="K31" s="419"/>
      <c r="L31" s="427"/>
      <c r="M31" s="5"/>
      <c r="N31" s="5"/>
      <c r="O31" s="76"/>
      <c r="P31" s="418"/>
      <c r="Q31" s="426"/>
      <c r="R31" s="1"/>
      <c r="S31" s="1"/>
      <c r="T31" s="1"/>
      <c r="U31" s="565"/>
      <c r="V31" s="566"/>
      <c r="W31" s="1"/>
      <c r="X31" s="418"/>
      <c r="Y31" s="1"/>
      <c r="Z31" s="565"/>
    </row>
    <row r="32" spans="1:26" s="2" customFormat="1" ht="13.5" customHeight="1" x14ac:dyDescent="0.25">
      <c r="A32" s="252"/>
      <c r="B32" s="9"/>
      <c r="C32" s="10"/>
      <c r="D32" s="10"/>
      <c r="E32" s="4"/>
      <c r="F32" s="3"/>
      <c r="G32" s="3"/>
      <c r="H32" s="119"/>
      <c r="I32" s="5"/>
      <c r="J32" s="1"/>
      <c r="K32" s="419"/>
      <c r="L32" s="427"/>
      <c r="M32" s="5"/>
      <c r="N32" s="5"/>
      <c r="O32" s="76"/>
      <c r="P32" s="418"/>
      <c r="Q32" s="426"/>
      <c r="R32" s="1"/>
      <c r="S32" s="1"/>
      <c r="T32" s="1"/>
      <c r="U32" s="565"/>
      <c r="V32" s="566"/>
      <c r="W32" s="1"/>
      <c r="X32" s="418"/>
      <c r="Y32" s="1"/>
      <c r="Z32" s="565"/>
    </row>
    <row r="33" spans="1:26" s="2" customFormat="1" ht="29.25" customHeight="1" x14ac:dyDescent="0.25">
      <c r="A33" s="252" t="s">
        <v>55</v>
      </c>
      <c r="B33" s="9">
        <v>2020</v>
      </c>
      <c r="C33" s="10" t="s">
        <v>59</v>
      </c>
      <c r="D33" s="10">
        <v>20</v>
      </c>
      <c r="E33" s="318" t="s">
        <v>56</v>
      </c>
      <c r="F33" s="3">
        <v>13692</v>
      </c>
      <c r="G33" s="3" t="s">
        <v>37</v>
      </c>
      <c r="H33" s="118"/>
      <c r="I33" s="5"/>
      <c r="J33" s="1"/>
      <c r="K33" s="419"/>
      <c r="L33" s="427"/>
      <c r="M33" s="5"/>
      <c r="N33" s="5"/>
      <c r="O33" s="76"/>
      <c r="P33" s="418"/>
      <c r="Q33" s="426"/>
      <c r="R33" s="1"/>
      <c r="S33" s="1"/>
      <c r="T33" s="1"/>
      <c r="U33" s="565"/>
      <c r="V33" s="566"/>
      <c r="W33" s="1"/>
      <c r="X33" s="418"/>
      <c r="Y33" s="1"/>
      <c r="Z33" s="565"/>
    </row>
    <row r="34" spans="1:26" s="2" customFormat="1" x14ac:dyDescent="0.25">
      <c r="A34" s="252"/>
      <c r="B34" s="9"/>
      <c r="C34" s="10"/>
      <c r="D34" s="10"/>
      <c r="E34" s="4"/>
      <c r="F34" s="3"/>
      <c r="G34" s="3"/>
      <c r="H34" s="118"/>
      <c r="I34" s="5"/>
      <c r="J34" s="1"/>
      <c r="K34" s="419"/>
      <c r="L34" s="427"/>
      <c r="M34" s="5"/>
      <c r="N34" s="5"/>
      <c r="O34" s="76"/>
      <c r="P34" s="418"/>
      <c r="Q34" s="426"/>
      <c r="R34" s="1"/>
      <c r="S34" s="1"/>
      <c r="T34" s="1"/>
      <c r="U34" s="565"/>
      <c r="V34" s="566"/>
      <c r="W34" s="1"/>
      <c r="X34" s="418"/>
      <c r="Y34" s="1"/>
      <c r="Z34" s="565"/>
    </row>
    <row r="35" spans="1:26" s="2" customFormat="1" ht="18.75" customHeight="1" x14ac:dyDescent="0.25">
      <c r="A35" s="252" t="s">
        <v>57</v>
      </c>
      <c r="B35" s="9">
        <v>2015</v>
      </c>
      <c r="C35" s="10" t="s">
        <v>76</v>
      </c>
      <c r="D35" s="10">
        <v>15</v>
      </c>
      <c r="E35" s="318" t="s">
        <v>58</v>
      </c>
      <c r="F35" s="3">
        <v>10950</v>
      </c>
      <c r="G35" s="3" t="s">
        <v>37</v>
      </c>
      <c r="H35" s="118"/>
      <c r="I35" s="5"/>
      <c r="J35" s="1"/>
      <c r="K35" s="419"/>
      <c r="L35" s="427"/>
      <c r="M35" s="5"/>
      <c r="N35" s="5"/>
      <c r="O35" s="76"/>
      <c r="P35" s="418"/>
      <c r="Q35" s="426">
        <v>12000</v>
      </c>
      <c r="R35" s="1"/>
      <c r="S35" s="1"/>
      <c r="T35" s="1"/>
      <c r="U35" s="565"/>
      <c r="V35" s="566"/>
      <c r="W35" s="1"/>
      <c r="X35" s="418"/>
      <c r="Y35" s="1"/>
      <c r="Z35" s="565"/>
    </row>
    <row r="36" spans="1:26" s="2" customFormat="1" ht="16.5" thickBot="1" x14ac:dyDescent="0.3">
      <c r="A36" s="254"/>
      <c r="B36" s="173"/>
      <c r="C36" s="174"/>
      <c r="D36" s="174"/>
      <c r="E36" s="175"/>
      <c r="F36" s="176"/>
      <c r="G36" s="176"/>
      <c r="H36" s="177"/>
      <c r="I36" s="178"/>
      <c r="J36" s="179"/>
      <c r="K36" s="421"/>
      <c r="L36" s="428"/>
      <c r="M36" s="178"/>
      <c r="N36" s="178"/>
      <c r="O36" s="180"/>
      <c r="P36" s="432"/>
      <c r="Q36" s="567"/>
      <c r="R36" s="179"/>
      <c r="S36" s="179"/>
      <c r="T36" s="179"/>
      <c r="U36" s="568"/>
      <c r="V36" s="569"/>
      <c r="W36" s="179"/>
      <c r="X36" s="570"/>
      <c r="Y36" s="179"/>
      <c r="Z36" s="571"/>
    </row>
    <row r="37" spans="1:26" ht="16.5" thickTop="1" x14ac:dyDescent="0.25">
      <c r="A37" s="255" t="s">
        <v>66</v>
      </c>
      <c r="B37" s="167"/>
      <c r="C37" s="168"/>
      <c r="D37" s="168"/>
      <c r="E37" s="168"/>
      <c r="F37" s="168"/>
      <c r="G37" s="168"/>
      <c r="H37" s="168"/>
      <c r="I37" s="169"/>
      <c r="J37" s="169">
        <v>-31884</v>
      </c>
      <c r="K37" s="368"/>
      <c r="L37" s="284"/>
      <c r="M37" s="170">
        <v>-60000</v>
      </c>
      <c r="N37" s="169">
        <v>-60000</v>
      </c>
      <c r="O37" s="172"/>
      <c r="P37" s="354">
        <v>-60000</v>
      </c>
      <c r="Q37" s="284">
        <v>-60000</v>
      </c>
      <c r="R37" s="170"/>
      <c r="S37" s="170"/>
      <c r="T37" s="170">
        <v>-60000</v>
      </c>
      <c r="U37" s="238">
        <v>-60000</v>
      </c>
      <c r="V37" s="515"/>
      <c r="W37" s="170">
        <v>-60000</v>
      </c>
      <c r="X37" s="422">
        <v>-60000</v>
      </c>
      <c r="Y37" s="170">
        <v>-60000</v>
      </c>
      <c r="Z37" s="572"/>
    </row>
    <row r="38" spans="1:26" x14ac:dyDescent="0.25">
      <c r="A38" s="256" t="s">
        <v>67</v>
      </c>
      <c r="B38" s="39"/>
      <c r="C38" s="40"/>
      <c r="D38" s="40"/>
      <c r="E38" s="40"/>
      <c r="F38" s="40"/>
      <c r="G38" s="40"/>
      <c r="H38" s="40"/>
      <c r="I38" s="16"/>
      <c r="J38" s="16"/>
      <c r="K38" s="47">
        <v>-25000</v>
      </c>
      <c r="L38" s="72" t="s">
        <v>23</v>
      </c>
      <c r="M38" s="12">
        <v>-15000</v>
      </c>
      <c r="N38" s="16"/>
      <c r="O38" s="77" t="s">
        <v>23</v>
      </c>
      <c r="P38" s="365">
        <v>-15000</v>
      </c>
      <c r="Q38" s="72"/>
      <c r="R38" s="12">
        <v>-15000</v>
      </c>
      <c r="S38" s="12"/>
      <c r="T38" s="12">
        <v>-15000</v>
      </c>
      <c r="U38" s="75"/>
      <c r="V38" s="516"/>
      <c r="W38" s="12">
        <v>-15000</v>
      </c>
      <c r="X38" s="47"/>
      <c r="Y38" s="12"/>
      <c r="Z38" s="73"/>
    </row>
    <row r="39" spans="1:26" x14ac:dyDescent="0.25">
      <c r="A39" s="256" t="s">
        <v>68</v>
      </c>
      <c r="B39" s="39"/>
      <c r="C39" s="40"/>
      <c r="D39" s="40"/>
      <c r="E39" s="40"/>
      <c r="F39" s="40"/>
      <c r="G39" s="40"/>
      <c r="H39" s="40"/>
      <c r="I39" s="16"/>
      <c r="J39" s="16"/>
      <c r="K39" s="47"/>
      <c r="L39" s="72"/>
      <c r="M39" s="12"/>
      <c r="N39" s="16"/>
      <c r="O39" s="77"/>
      <c r="P39" s="365">
        <v>-150000</v>
      </c>
      <c r="Q39" s="72"/>
      <c r="R39" s="12"/>
      <c r="S39" s="12"/>
      <c r="T39" s="12"/>
      <c r="U39" s="75"/>
      <c r="V39" s="516"/>
      <c r="W39" s="12"/>
      <c r="X39" s="47"/>
      <c r="Y39" s="12"/>
      <c r="Z39" s="73"/>
    </row>
    <row r="40" spans="1:26" x14ac:dyDescent="0.25">
      <c r="A40" s="256" t="s">
        <v>70</v>
      </c>
      <c r="B40" s="39"/>
      <c r="C40" s="40"/>
      <c r="D40" s="40"/>
      <c r="E40" s="40"/>
      <c r="F40" s="40"/>
      <c r="G40" s="40"/>
      <c r="H40" s="40"/>
      <c r="I40" s="16"/>
      <c r="J40" s="16">
        <v>-45000</v>
      </c>
      <c r="K40" s="47"/>
      <c r="L40" s="72"/>
      <c r="M40" s="12"/>
      <c r="N40" s="16"/>
      <c r="O40" s="77"/>
      <c r="P40" s="365"/>
      <c r="Q40" s="72"/>
      <c r="R40" s="12"/>
      <c r="S40" s="12"/>
      <c r="T40" s="12">
        <v>-45000</v>
      </c>
      <c r="U40" s="75"/>
      <c r="V40" s="516"/>
      <c r="W40" s="12"/>
      <c r="X40" s="47"/>
      <c r="Y40" s="12"/>
      <c r="Z40" s="73"/>
    </row>
    <row r="41" spans="1:26" x14ac:dyDescent="0.25">
      <c r="A41" s="256" t="s">
        <v>69</v>
      </c>
      <c r="B41" s="39"/>
      <c r="C41" s="40"/>
      <c r="D41" s="40"/>
      <c r="E41" s="40"/>
      <c r="F41" s="40"/>
      <c r="G41" s="40"/>
      <c r="H41" s="40"/>
      <c r="I41" s="16"/>
      <c r="J41" s="16">
        <v>-50000</v>
      </c>
      <c r="K41" s="47"/>
      <c r="L41" s="72"/>
      <c r="M41" s="12"/>
      <c r="N41" s="16"/>
      <c r="O41" s="77"/>
      <c r="P41" s="365"/>
      <c r="Q41" s="72"/>
      <c r="R41" s="12"/>
      <c r="S41" s="12"/>
      <c r="T41" s="12"/>
      <c r="U41" s="75"/>
      <c r="V41" s="516"/>
      <c r="W41" s="12"/>
      <c r="X41" s="47"/>
      <c r="Y41" s="12">
        <v>-50000</v>
      </c>
      <c r="Z41" s="73"/>
    </row>
    <row r="42" spans="1:26" ht="16.5" thickBot="1" x14ac:dyDescent="0.3">
      <c r="A42" s="257" t="s">
        <v>71</v>
      </c>
      <c r="B42" s="181"/>
      <c r="C42" s="182"/>
      <c r="D42" s="182"/>
      <c r="E42" s="182"/>
      <c r="F42" s="182"/>
      <c r="G42" s="182"/>
      <c r="H42" s="182"/>
      <c r="I42" s="183"/>
      <c r="J42" s="183"/>
      <c r="K42" s="245">
        <v>-25000</v>
      </c>
      <c r="L42" s="243"/>
      <c r="M42" s="184"/>
      <c r="N42" s="183"/>
      <c r="O42" s="186"/>
      <c r="P42" s="355"/>
      <c r="Q42" s="243"/>
      <c r="R42" s="184"/>
      <c r="S42" s="184"/>
      <c r="T42" s="184"/>
      <c r="U42" s="573"/>
      <c r="V42" s="574"/>
      <c r="W42" s="184"/>
      <c r="X42" s="245"/>
      <c r="Y42" s="184"/>
      <c r="Z42" s="185"/>
    </row>
    <row r="43" spans="1:26" ht="16.5" thickTop="1" x14ac:dyDescent="0.25">
      <c r="A43" s="258" t="s">
        <v>61</v>
      </c>
      <c r="B43" s="187"/>
      <c r="C43" s="188"/>
      <c r="D43" s="188"/>
      <c r="E43" s="188"/>
      <c r="F43" s="188"/>
      <c r="G43" s="188"/>
      <c r="H43" s="188"/>
      <c r="I43" s="189"/>
      <c r="J43" s="189">
        <v>-50750</v>
      </c>
      <c r="K43" s="422"/>
      <c r="L43" s="429"/>
      <c r="M43" s="190"/>
      <c r="N43" s="189"/>
      <c r="O43" s="191"/>
      <c r="P43" s="433"/>
      <c r="Q43" s="429"/>
      <c r="R43" s="190"/>
      <c r="S43" s="190"/>
      <c r="T43" s="190"/>
      <c r="U43" s="575"/>
      <c r="V43" s="576"/>
      <c r="W43" s="190"/>
      <c r="X43" s="422"/>
      <c r="Y43" s="190"/>
      <c r="Z43" s="572"/>
    </row>
    <row r="44" spans="1:26" ht="16.5" thickBot="1" x14ac:dyDescent="0.3">
      <c r="A44" s="257" t="s">
        <v>235</v>
      </c>
      <c r="B44" s="181"/>
      <c r="C44" s="182"/>
      <c r="D44" s="182"/>
      <c r="E44" s="182"/>
      <c r="F44" s="182"/>
      <c r="G44" s="182"/>
      <c r="H44" s="182"/>
      <c r="I44" s="183"/>
      <c r="J44" s="183">
        <v>-415000</v>
      </c>
      <c r="K44" s="245"/>
      <c r="L44" s="243"/>
      <c r="M44" s="184"/>
      <c r="N44" s="183"/>
      <c r="O44" s="186"/>
      <c r="P44" s="355"/>
      <c r="Q44" s="243"/>
      <c r="R44" s="184"/>
      <c r="S44" s="184"/>
      <c r="T44" s="184"/>
      <c r="U44" s="573"/>
      <c r="V44" s="574"/>
      <c r="W44" s="184"/>
      <c r="X44" s="435"/>
      <c r="Y44" s="184"/>
      <c r="Z44" s="259"/>
    </row>
    <row r="45" spans="1:26" ht="16.5" thickTop="1" x14ac:dyDescent="0.25">
      <c r="A45" s="258" t="s">
        <v>110</v>
      </c>
      <c r="B45" s="187"/>
      <c r="C45" s="188"/>
      <c r="D45" s="188"/>
      <c r="E45" s="188"/>
      <c r="F45" s="188"/>
      <c r="G45" s="188"/>
      <c r="H45" s="188"/>
      <c r="I45" s="189"/>
      <c r="J45" s="189">
        <v>0</v>
      </c>
      <c r="K45" s="422">
        <v>-153000</v>
      </c>
      <c r="L45" s="429">
        <v>-52000</v>
      </c>
      <c r="M45" s="190">
        <v>-252750</v>
      </c>
      <c r="N45" s="189">
        <v>-165000</v>
      </c>
      <c r="O45" s="191">
        <v>-10000</v>
      </c>
      <c r="P45" s="433">
        <v>-590000</v>
      </c>
      <c r="Q45" s="429">
        <v>-202000</v>
      </c>
      <c r="R45" s="190">
        <v>-85000</v>
      </c>
      <c r="S45" s="190">
        <v>0</v>
      </c>
      <c r="T45" s="190">
        <v>-457000</v>
      </c>
      <c r="U45" s="575">
        <v>-202750</v>
      </c>
      <c r="V45" s="576">
        <v>-110000</v>
      </c>
      <c r="W45" s="190">
        <v>-310000</v>
      </c>
      <c r="X45" s="433">
        <v>-215000</v>
      </c>
      <c r="Y45" s="190">
        <v>-285000</v>
      </c>
      <c r="Z45" s="575">
        <v>0</v>
      </c>
    </row>
    <row r="46" spans="1:26" s="2" customFormat="1" ht="16.5" thickBot="1" x14ac:dyDescent="0.3">
      <c r="A46" s="254"/>
      <c r="B46" s="173"/>
      <c r="C46" s="174"/>
      <c r="D46" s="174"/>
      <c r="E46" s="175"/>
      <c r="F46" s="176"/>
      <c r="G46" s="176"/>
      <c r="H46" s="177"/>
      <c r="I46" s="178"/>
      <c r="J46" s="179"/>
      <c r="K46" s="421"/>
      <c r="L46" s="428" t="s">
        <v>214</v>
      </c>
      <c r="M46" s="178"/>
      <c r="N46" s="178"/>
      <c r="O46" s="180"/>
      <c r="P46" s="432"/>
      <c r="Q46" s="567"/>
      <c r="R46" s="179"/>
      <c r="S46" s="179"/>
      <c r="T46" s="179"/>
      <c r="U46" s="568"/>
      <c r="V46" s="569"/>
      <c r="W46" s="179"/>
      <c r="X46" s="570"/>
      <c r="Y46" s="179"/>
      <c r="Z46" s="571"/>
    </row>
    <row r="47" spans="1:26" ht="16.5" thickTop="1" x14ac:dyDescent="0.25">
      <c r="A47" s="255" t="s">
        <v>114</v>
      </c>
      <c r="B47" s="167"/>
      <c r="C47" s="168"/>
      <c r="D47" s="168"/>
      <c r="E47" s="168"/>
      <c r="F47" s="168"/>
      <c r="G47" s="168"/>
      <c r="H47" s="168"/>
      <c r="I47" s="169"/>
      <c r="J47" s="169">
        <f t="shared" ref="J47:X47" si="0">SUM(J3:J45)</f>
        <v>151246</v>
      </c>
      <c r="K47" s="368">
        <f>SUM(K3:K45)</f>
        <v>82945</v>
      </c>
      <c r="L47" s="377">
        <f t="shared" si="0"/>
        <v>27433</v>
      </c>
      <c r="M47" s="169">
        <f t="shared" si="0"/>
        <v>0</v>
      </c>
      <c r="N47" s="169">
        <f t="shared" si="0"/>
        <v>0</v>
      </c>
      <c r="O47" s="192">
        <f t="shared" si="0"/>
        <v>0</v>
      </c>
      <c r="P47" s="368">
        <f t="shared" si="0"/>
        <v>0</v>
      </c>
      <c r="Q47" s="377">
        <f t="shared" si="0"/>
        <v>0</v>
      </c>
      <c r="R47" s="169">
        <f t="shared" si="0"/>
        <v>0</v>
      </c>
      <c r="S47" s="169">
        <f t="shared" si="0"/>
        <v>0</v>
      </c>
      <c r="T47" s="169">
        <f t="shared" si="0"/>
        <v>0</v>
      </c>
      <c r="U47" s="171">
        <f t="shared" si="0"/>
        <v>0</v>
      </c>
      <c r="V47" s="577">
        <f t="shared" si="0"/>
        <v>0</v>
      </c>
      <c r="W47" s="169">
        <f t="shared" si="0"/>
        <v>0</v>
      </c>
      <c r="X47" s="422">
        <f t="shared" si="0"/>
        <v>0</v>
      </c>
      <c r="Y47" s="169">
        <f t="shared" ref="Y47:Z47" si="1">SUM(Y3:Y45)</f>
        <v>0</v>
      </c>
      <c r="Z47" s="572">
        <f t="shared" si="1"/>
        <v>0</v>
      </c>
    </row>
    <row r="48" spans="1:26" x14ac:dyDescent="0.25">
      <c r="A48" s="256" t="s">
        <v>60</v>
      </c>
      <c r="B48" s="39"/>
      <c r="C48" s="40"/>
      <c r="D48" s="40"/>
      <c r="E48" s="40"/>
      <c r="F48" s="40"/>
      <c r="G48" s="40"/>
      <c r="H48" s="40"/>
      <c r="I48" s="16"/>
      <c r="J48" s="16">
        <v>-86996</v>
      </c>
      <c r="K48" s="47">
        <v>-82945</v>
      </c>
      <c r="L48" s="375">
        <v>-27433</v>
      </c>
      <c r="M48" s="16"/>
      <c r="N48" s="16"/>
      <c r="O48" s="77"/>
      <c r="P48" s="365"/>
      <c r="Q48" s="72"/>
      <c r="R48" s="12"/>
      <c r="S48" s="12"/>
      <c r="T48" s="12"/>
      <c r="U48" s="75"/>
      <c r="V48" s="516"/>
      <c r="W48" s="12"/>
      <c r="X48" s="47"/>
      <c r="Y48" s="12"/>
      <c r="Z48" s="73"/>
    </row>
    <row r="49" spans="1:26" x14ac:dyDescent="0.25">
      <c r="A49" s="256" t="s">
        <v>115</v>
      </c>
      <c r="B49" s="39"/>
      <c r="C49" s="40"/>
      <c r="D49" s="40"/>
      <c r="E49" s="40"/>
      <c r="F49" s="40"/>
      <c r="G49" s="40"/>
      <c r="H49" s="40"/>
      <c r="I49" s="16"/>
      <c r="J49" s="16">
        <v>-17500</v>
      </c>
      <c r="K49" s="47"/>
      <c r="L49" s="375"/>
      <c r="M49" s="16"/>
      <c r="N49" s="16"/>
      <c r="O49" s="77"/>
      <c r="P49" s="365"/>
      <c r="Q49" s="72"/>
      <c r="R49" s="12"/>
      <c r="S49" s="12"/>
      <c r="T49" s="12"/>
      <c r="U49" s="75"/>
      <c r="V49" s="516"/>
      <c r="W49" s="12"/>
      <c r="X49" s="47"/>
      <c r="Y49" s="12"/>
      <c r="Z49" s="73"/>
    </row>
    <row r="50" spans="1:26" x14ac:dyDescent="0.25">
      <c r="A50" s="256" t="s">
        <v>65</v>
      </c>
      <c r="B50" s="39"/>
      <c r="C50" s="40"/>
      <c r="D50" s="40"/>
      <c r="E50" s="40"/>
      <c r="F50" s="40"/>
      <c r="G50" s="40"/>
      <c r="H50" s="40"/>
      <c r="I50" s="16"/>
      <c r="J50" s="16">
        <v>-13000</v>
      </c>
      <c r="K50" s="47"/>
      <c r="L50" s="375"/>
      <c r="M50" s="16"/>
      <c r="N50" s="16"/>
      <c r="O50" s="77"/>
      <c r="P50" s="365"/>
      <c r="Q50" s="72"/>
      <c r="R50" s="12"/>
      <c r="S50" s="12"/>
      <c r="T50" s="12"/>
      <c r="U50" s="75"/>
      <c r="V50" s="516"/>
      <c r="W50" s="12"/>
      <c r="X50" s="47"/>
      <c r="Y50" s="12"/>
      <c r="Z50" s="73"/>
    </row>
    <row r="51" spans="1:26" x14ac:dyDescent="0.25">
      <c r="A51" s="256" t="s">
        <v>65</v>
      </c>
      <c r="B51" s="39"/>
      <c r="C51" s="40"/>
      <c r="D51" s="40"/>
      <c r="E51" s="40"/>
      <c r="F51" s="40"/>
      <c r="G51" s="40"/>
      <c r="H51" s="40"/>
      <c r="I51" s="16"/>
      <c r="J51" s="16">
        <v>-33750</v>
      </c>
      <c r="K51" s="47"/>
      <c r="L51" s="375"/>
      <c r="M51" s="16"/>
      <c r="N51" s="16"/>
      <c r="O51" s="77"/>
      <c r="P51" s="365"/>
      <c r="Q51" s="72"/>
      <c r="R51" s="12"/>
      <c r="S51" s="12"/>
      <c r="T51" s="12"/>
      <c r="U51" s="75"/>
      <c r="V51" s="516"/>
      <c r="W51" s="12"/>
      <c r="X51" s="47"/>
      <c r="Y51" s="12"/>
      <c r="Z51" s="73"/>
    </row>
    <row r="52" spans="1:26" x14ac:dyDescent="0.25">
      <c r="A52" s="256" t="s">
        <v>63</v>
      </c>
      <c r="B52" s="39"/>
      <c r="C52" s="40"/>
      <c r="D52" s="40"/>
      <c r="E52" s="40"/>
      <c r="F52" s="40"/>
      <c r="G52" s="40"/>
      <c r="H52" s="40"/>
      <c r="I52" s="16"/>
      <c r="J52" s="16">
        <f>SUM(J47:J51)</f>
        <v>0</v>
      </c>
      <c r="K52" s="47">
        <f t="shared" ref="K52:X52" si="2">SUM(K47:K51)</f>
        <v>0</v>
      </c>
      <c r="L52" s="375">
        <f t="shared" si="2"/>
        <v>0</v>
      </c>
      <c r="M52" s="16">
        <f t="shared" si="2"/>
        <v>0</v>
      </c>
      <c r="N52" s="16">
        <f t="shared" si="2"/>
        <v>0</v>
      </c>
      <c r="O52" s="56">
        <f t="shared" si="2"/>
        <v>0</v>
      </c>
      <c r="P52" s="47">
        <f t="shared" si="2"/>
        <v>0</v>
      </c>
      <c r="Q52" s="375">
        <f t="shared" si="2"/>
        <v>0</v>
      </c>
      <c r="R52" s="16">
        <f t="shared" si="2"/>
        <v>0</v>
      </c>
      <c r="S52" s="16">
        <f t="shared" si="2"/>
        <v>0</v>
      </c>
      <c r="T52" s="16">
        <f t="shared" si="2"/>
        <v>0</v>
      </c>
      <c r="U52" s="73">
        <f t="shared" si="2"/>
        <v>0</v>
      </c>
      <c r="V52" s="517">
        <f t="shared" si="2"/>
        <v>0</v>
      </c>
      <c r="W52" s="16">
        <f t="shared" si="2"/>
        <v>0</v>
      </c>
      <c r="X52" s="47">
        <f t="shared" si="2"/>
        <v>0</v>
      </c>
      <c r="Y52" s="16">
        <f t="shared" ref="Y52:Z52" si="3">SUM(Y47:Y51)</f>
        <v>0</v>
      </c>
      <c r="Z52" s="73">
        <f t="shared" si="3"/>
        <v>0</v>
      </c>
    </row>
    <row r="53" spans="1:26" ht="16.5" thickBot="1" x14ac:dyDescent="0.3">
      <c r="A53" s="257" t="s">
        <v>64</v>
      </c>
      <c r="B53" s="181"/>
      <c r="C53" s="182"/>
      <c r="D53" s="182"/>
      <c r="E53" s="182"/>
      <c r="F53" s="182"/>
      <c r="G53" s="182"/>
      <c r="H53" s="182"/>
      <c r="I53" s="183"/>
      <c r="J53" s="183">
        <v>-25000</v>
      </c>
      <c r="K53" s="245">
        <v>-50000</v>
      </c>
      <c r="L53" s="243">
        <v>-200000</v>
      </c>
      <c r="M53" s="243">
        <v>-200000</v>
      </c>
      <c r="N53" s="243">
        <v>-225000</v>
      </c>
      <c r="O53" s="243">
        <v>-225000</v>
      </c>
      <c r="P53" s="243">
        <v>-225000</v>
      </c>
      <c r="Q53" s="243">
        <v>-200000</v>
      </c>
      <c r="R53" s="184">
        <v>-200000</v>
      </c>
      <c r="S53" s="184">
        <v>-200000</v>
      </c>
      <c r="T53" s="184">
        <v>-200000</v>
      </c>
      <c r="U53" s="573">
        <v>-200000</v>
      </c>
      <c r="V53" s="574">
        <v>-225000</v>
      </c>
      <c r="W53" s="184">
        <v>-225000</v>
      </c>
      <c r="X53" s="355">
        <v>-225000</v>
      </c>
      <c r="Y53" s="184">
        <v>-225000</v>
      </c>
      <c r="Z53" s="573">
        <v>-225000</v>
      </c>
    </row>
    <row r="54" spans="1:26" ht="17.25" thickTop="1" thickBot="1" x14ac:dyDescent="0.3">
      <c r="A54" s="578" t="s">
        <v>62</v>
      </c>
      <c r="B54" s="579"/>
      <c r="C54" s="580"/>
      <c r="D54" s="580"/>
      <c r="E54" s="580"/>
      <c r="F54" s="213"/>
      <c r="G54" s="213"/>
      <c r="H54" s="213"/>
      <c r="I54" s="581"/>
      <c r="J54" s="581">
        <f>SUM(J48+J49+J50+J51+J53)</f>
        <v>-176246</v>
      </c>
      <c r="K54" s="582">
        <f>SUM(K48+K49+K50+K51+K53)</f>
        <v>-132945</v>
      </c>
      <c r="L54" s="583">
        <f t="shared" ref="L54:X54" si="4">SUM(L48+L49+L50+L51+L53)</f>
        <v>-227433</v>
      </c>
      <c r="M54" s="581">
        <f t="shared" si="4"/>
        <v>-200000</v>
      </c>
      <c r="N54" s="581">
        <f t="shared" si="4"/>
        <v>-225000</v>
      </c>
      <c r="O54" s="584">
        <f t="shared" si="4"/>
        <v>-225000</v>
      </c>
      <c r="P54" s="582">
        <f t="shared" si="4"/>
        <v>-225000</v>
      </c>
      <c r="Q54" s="583">
        <f t="shared" si="4"/>
        <v>-200000</v>
      </c>
      <c r="R54" s="581">
        <f t="shared" si="4"/>
        <v>-200000</v>
      </c>
      <c r="S54" s="581">
        <f t="shared" si="4"/>
        <v>-200000</v>
      </c>
      <c r="T54" s="581">
        <f t="shared" si="4"/>
        <v>-200000</v>
      </c>
      <c r="U54" s="585">
        <f t="shared" si="4"/>
        <v>-200000</v>
      </c>
      <c r="V54" s="586">
        <f t="shared" si="4"/>
        <v>-225000</v>
      </c>
      <c r="W54" s="581">
        <f t="shared" si="4"/>
        <v>-225000</v>
      </c>
      <c r="X54" s="582">
        <f t="shared" si="4"/>
        <v>-225000</v>
      </c>
      <c r="Y54" s="581">
        <f t="shared" ref="Y54:Z54" si="5">SUM(Y48+Y49+Y50+Y51+Y53)</f>
        <v>-225000</v>
      </c>
      <c r="Z54" s="585">
        <f t="shared" si="5"/>
        <v>-225000</v>
      </c>
    </row>
    <row r="55" spans="1:26" ht="17.25" thickTop="1" thickBot="1" x14ac:dyDescent="0.3">
      <c r="A55" s="260"/>
      <c r="B55" s="234"/>
      <c r="C55" s="235"/>
      <c r="D55" s="235"/>
      <c r="E55" s="235"/>
      <c r="F55" s="235"/>
      <c r="G55" s="235"/>
      <c r="H55" s="235"/>
      <c r="I55" s="236"/>
      <c r="J55" s="236"/>
      <c r="K55" s="423"/>
      <c r="L55" s="430"/>
      <c r="M55" s="207"/>
      <c r="N55" s="205"/>
      <c r="O55" s="206"/>
      <c r="P55" s="434"/>
      <c r="Q55" s="587"/>
      <c r="R55" s="588"/>
      <c r="S55" s="588"/>
      <c r="T55" s="588"/>
      <c r="U55" s="589"/>
      <c r="V55" s="161"/>
      <c r="W55" s="588"/>
      <c r="X55" s="582"/>
      <c r="Y55" s="588"/>
      <c r="Z55" s="585"/>
    </row>
    <row r="56" spans="1:26" ht="17.25" thickTop="1" thickBot="1" x14ac:dyDescent="0.3">
      <c r="A56" s="382" t="s">
        <v>215</v>
      </c>
      <c r="B56" s="212"/>
      <c r="C56" s="213"/>
      <c r="D56" s="213"/>
      <c r="E56" s="213"/>
      <c r="F56" s="213"/>
      <c r="G56" s="213"/>
      <c r="H56" s="213"/>
      <c r="I56" s="590">
        <v>93701.04</v>
      </c>
      <c r="J56" s="590">
        <f t="shared" ref="J56:X56" si="6">SUM(I56+J45-J53)</f>
        <v>118701.04</v>
      </c>
      <c r="K56" s="591">
        <f t="shared" si="6"/>
        <v>15701.039999999994</v>
      </c>
      <c r="L56" s="592">
        <f t="shared" si="6"/>
        <v>163701.03999999998</v>
      </c>
      <c r="M56" s="590">
        <f t="shared" si="6"/>
        <v>110951.03999999998</v>
      </c>
      <c r="N56" s="590">
        <f t="shared" si="6"/>
        <v>170951.03999999998</v>
      </c>
      <c r="O56" s="593">
        <f>SUM(N56+O45-O53)</f>
        <v>385951.04</v>
      </c>
      <c r="P56" s="591">
        <f t="shared" si="6"/>
        <v>20951.039999999979</v>
      </c>
      <c r="Q56" s="592">
        <f t="shared" si="6"/>
        <v>18951.039999999979</v>
      </c>
      <c r="R56" s="590">
        <f t="shared" si="6"/>
        <v>133951.03999999998</v>
      </c>
      <c r="S56" s="590">
        <f t="shared" si="6"/>
        <v>333951.03999999998</v>
      </c>
      <c r="T56" s="590">
        <f t="shared" si="6"/>
        <v>76951.039999999979</v>
      </c>
      <c r="U56" s="594">
        <f t="shared" si="6"/>
        <v>74201.039999999979</v>
      </c>
      <c r="V56" s="595">
        <f t="shared" si="6"/>
        <v>189201.03999999998</v>
      </c>
      <c r="W56" s="590">
        <f t="shared" si="6"/>
        <v>104201.03999999998</v>
      </c>
      <c r="X56" s="591">
        <f t="shared" si="6"/>
        <v>114201.03999999998</v>
      </c>
      <c r="Y56" s="590">
        <f t="shared" ref="Y56" si="7">SUM(X56+Y45-Y53)</f>
        <v>54201.039999999979</v>
      </c>
      <c r="Z56" s="594">
        <f t="shared" ref="Z56" si="8">SUM(Y56+Z45-Z53)</f>
        <v>279201.03999999998</v>
      </c>
    </row>
    <row r="57" spans="1:26" ht="16.5" thickTop="1" x14ac:dyDescent="0.25">
      <c r="A57" s="2"/>
      <c r="B57" s="15"/>
      <c r="C57" s="2"/>
      <c r="D57" s="2"/>
      <c r="E57" s="2"/>
    </row>
    <row r="58" spans="1:26" x14ac:dyDescent="0.25">
      <c r="A58" s="2"/>
      <c r="B58" s="15"/>
      <c r="C58" s="2"/>
      <c r="D58" s="2"/>
      <c r="E58" s="2"/>
    </row>
    <row r="59" spans="1:26" x14ac:dyDescent="0.25">
      <c r="A59" s="2"/>
      <c r="B59" s="15"/>
      <c r="C59" s="2"/>
      <c r="D59" s="2"/>
      <c r="E59" s="2"/>
    </row>
    <row r="60" spans="1:26" x14ac:dyDescent="0.25">
      <c r="A60" s="2"/>
      <c r="B60" s="15"/>
      <c r="C60" s="2"/>
      <c r="D60" s="2"/>
      <c r="E60" s="2"/>
    </row>
    <row r="61" spans="1:26" x14ac:dyDescent="0.25">
      <c r="A61" s="2"/>
      <c r="B61" s="15"/>
      <c r="C61" s="2"/>
      <c r="D61" s="2"/>
      <c r="E61" s="2"/>
    </row>
    <row r="62" spans="1:26" x14ac:dyDescent="0.25">
      <c r="A62" s="2"/>
      <c r="B62" s="15"/>
      <c r="C62" s="2"/>
      <c r="D62" s="2"/>
      <c r="E62" s="2"/>
    </row>
    <row r="63" spans="1:26" x14ac:dyDescent="0.25">
      <c r="A63" s="2"/>
      <c r="B63" s="15"/>
      <c r="C63" s="2"/>
      <c r="D63" s="2"/>
      <c r="E63" s="2"/>
    </row>
    <row r="64" spans="1:26" x14ac:dyDescent="0.25">
      <c r="A64" s="2"/>
      <c r="B64" s="15"/>
      <c r="C64" s="2"/>
      <c r="D64" s="2"/>
      <c r="E64" s="2"/>
    </row>
    <row r="65" spans="1:5" x14ac:dyDescent="0.25">
      <c r="A65" s="2"/>
      <c r="B65" s="15"/>
      <c r="C65" s="2"/>
      <c r="D65" s="2"/>
      <c r="E65" s="2"/>
    </row>
    <row r="66" spans="1:5" x14ac:dyDescent="0.25">
      <c r="A66" s="2"/>
      <c r="B66" s="15"/>
      <c r="C66" s="2"/>
      <c r="D66" s="2"/>
      <c r="E66" s="2"/>
    </row>
    <row r="67" spans="1:5" x14ac:dyDescent="0.25">
      <c r="A67" s="2"/>
      <c r="B67" s="15"/>
      <c r="C67" s="2"/>
      <c r="D67" s="2"/>
      <c r="E67" s="2"/>
    </row>
    <row r="68" spans="1:5" x14ac:dyDescent="0.25">
      <c r="A68" s="2"/>
      <c r="B68" s="15"/>
      <c r="C68" s="2"/>
      <c r="D68" s="2"/>
      <c r="E68" s="2"/>
    </row>
    <row r="69" spans="1:5" x14ac:dyDescent="0.25">
      <c r="A69" s="2"/>
      <c r="B69" s="15"/>
      <c r="C69" s="2"/>
      <c r="D69" s="2"/>
      <c r="E69" s="2"/>
    </row>
    <row r="70" spans="1:5" x14ac:dyDescent="0.25">
      <c r="A70" s="2"/>
      <c r="B70" s="15"/>
      <c r="C70" s="2"/>
      <c r="D70" s="2"/>
      <c r="E70" s="2"/>
    </row>
  </sheetData>
  <pageMargins left="0.2" right="0.2" top="0.25" bottom="0.25" header="0" footer="0"/>
  <pageSetup scale="41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E86-7C51-4A3A-9B3F-585B578889B3}">
  <sheetPr>
    <pageSetUpPr fitToPage="1"/>
  </sheetPr>
  <dimension ref="A1:AA53"/>
  <sheetViews>
    <sheetView workbookViewId="0">
      <pane xSplit="1" ySplit="1" topLeftCell="D29" activePane="bottomRight" state="frozen"/>
      <selection pane="topRight" activeCell="B1" sqref="B1"/>
      <selection pane="bottomLeft" activeCell="A2" sqref="A2"/>
      <selection pane="bottomRight" activeCell="J39" sqref="J39"/>
    </sheetView>
  </sheetViews>
  <sheetFormatPr defaultColWidth="9.140625" defaultRowHeight="15" x14ac:dyDescent="0.2"/>
  <cols>
    <col min="1" max="1" width="37.140625" style="42" customWidth="1"/>
    <col min="2" max="2" width="13" style="42" customWidth="1"/>
    <col min="3" max="3" width="11.85546875" style="42" customWidth="1"/>
    <col min="4" max="4" width="11.42578125" style="42" customWidth="1"/>
    <col min="5" max="5" width="39.5703125" style="42" customWidth="1"/>
    <col min="6" max="6" width="12.7109375" style="42" customWidth="1"/>
    <col min="7" max="7" width="24" style="42" customWidth="1"/>
    <col min="8" max="8" width="24.28515625" style="42" customWidth="1"/>
    <col min="9" max="9" width="13.140625" style="42" customWidth="1"/>
    <col min="10" max="13" width="11.7109375" style="42" customWidth="1"/>
    <col min="14" max="14" width="11.7109375" style="37" customWidth="1"/>
    <col min="15" max="15" width="15.42578125" style="42" customWidth="1"/>
    <col min="16" max="16" width="15.140625" style="42" customWidth="1"/>
    <col min="17" max="17" width="14.42578125" style="42" customWidth="1"/>
    <col min="18" max="18" width="13.42578125" style="42" customWidth="1"/>
    <col min="19" max="19" width="13.140625" style="42" customWidth="1"/>
    <col min="20" max="20" width="15.140625" style="42" customWidth="1"/>
    <col min="21" max="21" width="13.7109375" style="42" customWidth="1"/>
    <col min="22" max="22" width="13" style="42" customWidth="1"/>
    <col min="23" max="23" width="13.85546875" style="42" customWidth="1"/>
    <col min="24" max="26" width="16.28515625" style="42" customWidth="1"/>
    <col min="27" max="16384" width="9.140625" style="42"/>
  </cols>
  <sheetData>
    <row r="1" spans="1:26" s="37" customFormat="1" ht="48.75" thickTop="1" thickBot="1" x14ac:dyDescent="0.3">
      <c r="A1" s="58" t="s">
        <v>239</v>
      </c>
      <c r="B1" s="59" t="s">
        <v>0</v>
      </c>
      <c r="C1" s="59" t="s">
        <v>1</v>
      </c>
      <c r="D1" s="60" t="s">
        <v>2</v>
      </c>
      <c r="E1" s="61" t="s">
        <v>3</v>
      </c>
      <c r="F1" s="62" t="s">
        <v>4</v>
      </c>
      <c r="G1" s="93" t="s">
        <v>5</v>
      </c>
      <c r="H1" s="94" t="s">
        <v>6</v>
      </c>
      <c r="I1" s="384" t="s">
        <v>208</v>
      </c>
      <c r="J1" s="391" t="s">
        <v>8</v>
      </c>
      <c r="K1" s="413" t="s">
        <v>9</v>
      </c>
      <c r="L1" s="230" t="s">
        <v>10</v>
      </c>
      <c r="M1" s="369" t="s">
        <v>11</v>
      </c>
      <c r="N1" s="343" t="s">
        <v>12</v>
      </c>
      <c r="O1" s="405" t="s">
        <v>13</v>
      </c>
      <c r="P1" s="519" t="s">
        <v>14</v>
      </c>
      <c r="Q1" s="526" t="s">
        <v>15</v>
      </c>
      <c r="R1" s="261" t="s">
        <v>16</v>
      </c>
      <c r="S1" s="229" t="s">
        <v>17</v>
      </c>
      <c r="T1" s="409" t="s">
        <v>107</v>
      </c>
      <c r="U1" s="519" t="s">
        <v>18</v>
      </c>
      <c r="V1" s="526" t="s">
        <v>19</v>
      </c>
      <c r="W1" s="261" t="s">
        <v>108</v>
      </c>
      <c r="X1" s="343" t="s">
        <v>20</v>
      </c>
      <c r="Y1" s="411" t="s">
        <v>245</v>
      </c>
      <c r="Z1" s="529" t="s">
        <v>246</v>
      </c>
    </row>
    <row r="2" spans="1:26" s="37" customFormat="1" ht="15.75" x14ac:dyDescent="0.25">
      <c r="A2" s="63"/>
      <c r="B2" s="17"/>
      <c r="C2" s="18"/>
      <c r="D2" s="19"/>
      <c r="E2" s="20"/>
      <c r="F2" s="21"/>
      <c r="G2" s="22"/>
      <c r="H2" s="23"/>
      <c r="I2" s="385"/>
      <c r="J2" s="392"/>
      <c r="K2" s="19"/>
      <c r="L2" s="393"/>
      <c r="M2" s="370"/>
      <c r="N2" s="344"/>
      <c r="O2" s="406"/>
      <c r="P2" s="53"/>
      <c r="Q2" s="527"/>
      <c r="R2" s="53"/>
      <c r="S2" s="53"/>
      <c r="T2" s="410"/>
      <c r="U2" s="53"/>
      <c r="V2" s="527"/>
      <c r="W2" s="53"/>
      <c r="X2" s="53"/>
      <c r="Y2" s="412"/>
      <c r="Z2" s="530"/>
    </row>
    <row r="3" spans="1:26" s="37" customFormat="1" x14ac:dyDescent="0.2">
      <c r="A3" s="64" t="s">
        <v>72</v>
      </c>
      <c r="B3" s="11">
        <v>2011</v>
      </c>
      <c r="C3" s="11" t="s">
        <v>73</v>
      </c>
      <c r="D3" s="24">
        <v>15</v>
      </c>
      <c r="E3" s="25"/>
      <c r="F3" s="3">
        <v>363883</v>
      </c>
      <c r="G3" s="26" t="s">
        <v>74</v>
      </c>
      <c r="H3" s="27"/>
      <c r="I3" s="36"/>
      <c r="J3" s="394"/>
      <c r="K3" s="29"/>
      <c r="L3" s="65"/>
      <c r="M3" s="372">
        <v>100000</v>
      </c>
      <c r="N3" s="345"/>
      <c r="O3" s="38"/>
      <c r="P3" s="520">
        <v>625000</v>
      </c>
      <c r="Q3" s="381"/>
      <c r="R3" s="54"/>
      <c r="S3" s="38"/>
      <c r="T3" s="38"/>
      <c r="U3" s="520"/>
      <c r="V3" s="381"/>
      <c r="W3" s="54"/>
      <c r="X3" s="363"/>
      <c r="Y3" s="363"/>
      <c r="Z3" s="262"/>
    </row>
    <row r="4" spans="1:26" s="37" customFormat="1" x14ac:dyDescent="0.2">
      <c r="A4" s="64"/>
      <c r="B4" s="11"/>
      <c r="C4" s="11"/>
      <c r="D4" s="24"/>
      <c r="E4" s="4"/>
      <c r="F4" s="3"/>
      <c r="G4" s="30"/>
      <c r="H4" s="27"/>
      <c r="I4" s="36"/>
      <c r="J4" s="394"/>
      <c r="K4" s="29"/>
      <c r="L4" s="65"/>
      <c r="M4" s="372"/>
      <c r="N4" s="345"/>
      <c r="O4" s="38"/>
      <c r="P4" s="520"/>
      <c r="Q4" s="381"/>
      <c r="R4" s="54"/>
      <c r="S4" s="38"/>
      <c r="T4" s="38"/>
      <c r="U4" s="520"/>
      <c r="V4" s="381"/>
      <c r="W4" s="54"/>
      <c r="X4" s="363"/>
      <c r="Y4" s="363"/>
      <c r="Z4" s="262"/>
    </row>
    <row r="5" spans="1:26" s="37" customFormat="1" x14ac:dyDescent="0.2">
      <c r="A5" s="64" t="s">
        <v>75</v>
      </c>
      <c r="B5" s="11">
        <v>2015</v>
      </c>
      <c r="C5" s="11" t="s">
        <v>76</v>
      </c>
      <c r="D5" s="24">
        <v>15</v>
      </c>
      <c r="E5" s="25"/>
      <c r="F5" s="3">
        <v>386164</v>
      </c>
      <c r="G5" s="3" t="s">
        <v>77</v>
      </c>
      <c r="H5" s="27"/>
      <c r="I5" s="36"/>
      <c r="J5" s="395"/>
      <c r="K5" s="44"/>
      <c r="L5" s="66"/>
      <c r="M5" s="371"/>
      <c r="N5" s="346"/>
      <c r="O5" s="38">
        <v>100000</v>
      </c>
      <c r="P5" s="520"/>
      <c r="Q5" s="381"/>
      <c r="R5" s="54">
        <v>650000</v>
      </c>
      <c r="S5" s="38"/>
      <c r="T5" s="38"/>
      <c r="U5" s="520"/>
      <c r="V5" s="381"/>
      <c r="W5" s="54"/>
      <c r="X5" s="363"/>
      <c r="Y5" s="363"/>
      <c r="Z5" s="262"/>
    </row>
    <row r="6" spans="1:26" s="37" customFormat="1" x14ac:dyDescent="0.2">
      <c r="A6" s="64"/>
      <c r="B6" s="9"/>
      <c r="C6" s="9"/>
      <c r="D6" s="31"/>
      <c r="E6" s="4"/>
      <c r="F6" s="3"/>
      <c r="G6" s="32">
        <v>358005</v>
      </c>
      <c r="H6" s="27"/>
      <c r="I6" s="36"/>
      <c r="J6" s="395"/>
      <c r="K6" s="44"/>
      <c r="L6" s="66"/>
      <c r="M6" s="371"/>
      <c r="N6" s="346"/>
      <c r="O6" s="38"/>
      <c r="P6" s="520"/>
      <c r="Q6" s="381"/>
      <c r="R6" s="54"/>
      <c r="S6" s="38"/>
      <c r="T6" s="38"/>
      <c r="U6" s="520"/>
      <c r="V6" s="381"/>
      <c r="W6" s="54"/>
      <c r="X6" s="363"/>
      <c r="Y6" s="363"/>
      <c r="Z6" s="262"/>
    </row>
    <row r="7" spans="1:26" s="37" customFormat="1" x14ac:dyDescent="0.2">
      <c r="A7" s="64" t="s">
        <v>78</v>
      </c>
      <c r="B7" s="9">
        <v>2018</v>
      </c>
      <c r="C7" s="9" t="s">
        <v>79</v>
      </c>
      <c r="D7" s="31">
        <v>15</v>
      </c>
      <c r="E7" s="25"/>
      <c r="F7" s="3">
        <v>384542</v>
      </c>
      <c r="G7" s="33" t="s">
        <v>80</v>
      </c>
      <c r="H7" s="27" t="s">
        <v>81</v>
      </c>
      <c r="I7" s="36"/>
      <c r="J7" s="395">
        <v>48572</v>
      </c>
      <c r="K7" s="44">
        <v>48572</v>
      </c>
      <c r="L7" s="66">
        <v>48572</v>
      </c>
      <c r="M7" s="371">
        <v>48572</v>
      </c>
      <c r="N7" s="346"/>
      <c r="O7" s="38"/>
      <c r="P7" s="520"/>
      <c r="Q7" s="381">
        <v>100000</v>
      </c>
      <c r="R7" s="54"/>
      <c r="S7" s="38"/>
      <c r="T7" s="38">
        <v>675000</v>
      </c>
      <c r="U7" s="520"/>
      <c r="V7" s="381"/>
      <c r="W7" s="54"/>
      <c r="X7" s="363"/>
      <c r="Y7" s="363"/>
      <c r="Z7" s="262"/>
    </row>
    <row r="8" spans="1:26" s="37" customFormat="1" x14ac:dyDescent="0.2">
      <c r="A8" s="64"/>
      <c r="B8" s="9"/>
      <c r="C8" s="9"/>
      <c r="D8" s="31"/>
      <c r="E8" s="4"/>
      <c r="F8" s="3"/>
      <c r="G8" s="34">
        <v>291429</v>
      </c>
      <c r="H8" s="27" t="s">
        <v>82</v>
      </c>
      <c r="I8" s="36"/>
      <c r="J8" s="395">
        <v>4138</v>
      </c>
      <c r="K8" s="44">
        <v>3109</v>
      </c>
      <c r="L8" s="66">
        <v>2065</v>
      </c>
      <c r="M8" s="371">
        <v>1035</v>
      </c>
      <c r="N8" s="346"/>
      <c r="O8" s="38"/>
      <c r="P8" s="520"/>
      <c r="Q8" s="381"/>
      <c r="R8" s="54"/>
      <c r="S8" s="38"/>
      <c r="T8" s="38"/>
      <c r="U8" s="520"/>
      <c r="V8" s="381"/>
      <c r="W8" s="54"/>
      <c r="X8" s="363"/>
      <c r="Y8" s="363"/>
      <c r="Z8" s="262"/>
    </row>
    <row r="9" spans="1:26" s="37" customFormat="1" x14ac:dyDescent="0.2">
      <c r="A9" s="67" t="s">
        <v>207</v>
      </c>
      <c r="B9" s="11">
        <v>2005</v>
      </c>
      <c r="C9" s="11" t="s">
        <v>83</v>
      </c>
      <c r="D9" s="24">
        <v>15</v>
      </c>
      <c r="E9" s="25"/>
      <c r="F9" s="3">
        <v>199534</v>
      </c>
      <c r="G9" s="3" t="s">
        <v>84</v>
      </c>
      <c r="H9" s="27" t="s">
        <v>85</v>
      </c>
      <c r="I9" s="36"/>
      <c r="J9" s="394">
        <v>10000</v>
      </c>
      <c r="K9" s="341">
        <v>110000</v>
      </c>
      <c r="L9" s="65">
        <v>10000</v>
      </c>
      <c r="M9" s="372">
        <v>10000</v>
      </c>
      <c r="N9" s="347">
        <v>600000</v>
      </c>
      <c r="O9" s="38"/>
      <c r="P9" s="520"/>
      <c r="Q9" s="381"/>
      <c r="R9" s="54"/>
      <c r="S9" s="38"/>
      <c r="T9" s="38"/>
      <c r="U9" s="520"/>
      <c r="V9" s="381"/>
      <c r="W9" s="54"/>
      <c r="X9" s="363"/>
      <c r="Y9" s="363"/>
      <c r="Z9" s="262">
        <v>100000</v>
      </c>
    </row>
    <row r="10" spans="1:26" s="37" customFormat="1" x14ac:dyDescent="0.2">
      <c r="A10" s="68"/>
      <c r="B10" s="9"/>
      <c r="C10" s="9"/>
      <c r="D10" s="31"/>
      <c r="E10" s="4"/>
      <c r="F10" s="3"/>
      <c r="G10" s="35">
        <v>154471</v>
      </c>
      <c r="H10" s="27" t="s">
        <v>86</v>
      </c>
      <c r="I10" s="36"/>
      <c r="J10" s="394">
        <v>965</v>
      </c>
      <c r="K10" s="43">
        <v>517</v>
      </c>
      <c r="L10" s="65">
        <v>126</v>
      </c>
      <c r="M10" s="407">
        <v>-65</v>
      </c>
      <c r="N10" s="345"/>
      <c r="O10" s="38"/>
      <c r="P10" s="520"/>
      <c r="Q10" s="381"/>
      <c r="R10" s="54"/>
      <c r="S10" s="38"/>
      <c r="T10" s="38"/>
      <c r="U10" s="520"/>
      <c r="V10" s="381"/>
      <c r="W10" s="54"/>
      <c r="X10" s="363"/>
      <c r="Y10" s="363"/>
      <c r="Z10" s="262"/>
    </row>
    <row r="11" spans="1:26" s="37" customFormat="1" x14ac:dyDescent="0.2">
      <c r="A11" s="64" t="s">
        <v>87</v>
      </c>
      <c r="B11" s="9">
        <v>2009</v>
      </c>
      <c r="C11" s="9" t="s">
        <v>88</v>
      </c>
      <c r="D11" s="31">
        <v>10</v>
      </c>
      <c r="E11" s="25"/>
      <c r="F11" s="3">
        <v>52236</v>
      </c>
      <c r="G11" s="33" t="s">
        <v>74</v>
      </c>
      <c r="H11" s="27"/>
      <c r="I11" s="36"/>
      <c r="J11" s="396">
        <v>50000</v>
      </c>
      <c r="K11" s="341">
        <v>170000</v>
      </c>
      <c r="L11" s="65"/>
      <c r="M11" s="372"/>
      <c r="N11" s="345"/>
      <c r="O11" s="38"/>
      <c r="P11" s="520"/>
      <c r="Q11" s="381"/>
      <c r="R11" s="54"/>
      <c r="S11" s="38"/>
      <c r="T11" s="38" t="s">
        <v>23</v>
      </c>
      <c r="U11" s="520">
        <v>250000</v>
      </c>
      <c r="V11" s="381"/>
      <c r="W11" s="54"/>
      <c r="X11" s="363"/>
      <c r="Y11" s="363"/>
      <c r="Z11" s="262"/>
    </row>
    <row r="12" spans="1:26" s="37" customFormat="1" x14ac:dyDescent="0.2">
      <c r="A12" s="64"/>
      <c r="B12" s="9"/>
      <c r="C12" s="9"/>
      <c r="D12" s="31"/>
      <c r="E12" s="4"/>
      <c r="F12" s="3"/>
      <c r="G12" s="34"/>
      <c r="H12" s="27"/>
      <c r="I12" s="36"/>
      <c r="J12" s="394"/>
      <c r="K12" s="43"/>
      <c r="L12" s="65"/>
      <c r="M12" s="372"/>
      <c r="N12" s="345"/>
      <c r="O12" s="38"/>
      <c r="P12" s="520"/>
      <c r="Q12" s="381"/>
      <c r="R12" s="54"/>
      <c r="S12" s="38"/>
      <c r="T12" s="38"/>
      <c r="U12" s="520"/>
      <c r="V12" s="381"/>
      <c r="W12" s="54"/>
      <c r="X12" s="363"/>
      <c r="Y12" s="363"/>
      <c r="Z12" s="262"/>
    </row>
    <row r="13" spans="1:26" s="37" customFormat="1" x14ac:dyDescent="0.2">
      <c r="A13" s="64" t="s">
        <v>89</v>
      </c>
      <c r="B13" s="9">
        <v>2020</v>
      </c>
      <c r="C13" s="9" t="s">
        <v>59</v>
      </c>
      <c r="D13" s="31">
        <v>10</v>
      </c>
      <c r="E13" s="4"/>
      <c r="F13" s="3">
        <v>19480</v>
      </c>
      <c r="G13" s="34" t="s">
        <v>37</v>
      </c>
      <c r="H13" s="27"/>
      <c r="I13" s="36"/>
      <c r="J13" s="394"/>
      <c r="K13" s="43"/>
      <c r="L13" s="65"/>
      <c r="M13" s="372"/>
      <c r="N13" s="345"/>
      <c r="O13" s="38"/>
      <c r="P13" s="520"/>
      <c r="Q13" s="381"/>
      <c r="R13" s="54">
        <v>20000</v>
      </c>
      <c r="S13" s="38"/>
      <c r="T13" s="38"/>
      <c r="U13" s="520"/>
      <c r="V13" s="381"/>
      <c r="W13" s="54"/>
      <c r="X13" s="363"/>
      <c r="Y13" s="363"/>
      <c r="Z13" s="262"/>
    </row>
    <row r="14" spans="1:26" s="37" customFormat="1" x14ac:dyDescent="0.2">
      <c r="A14" s="64"/>
      <c r="B14" s="9"/>
      <c r="C14" s="9"/>
      <c r="D14" s="31"/>
      <c r="E14" s="4"/>
      <c r="F14" s="3"/>
      <c r="G14" s="34"/>
      <c r="H14" s="27"/>
      <c r="I14" s="36"/>
      <c r="J14" s="394"/>
      <c r="K14" s="43"/>
      <c r="L14" s="65"/>
      <c r="M14" s="372"/>
      <c r="N14" s="345"/>
      <c r="O14" s="38"/>
      <c r="P14" s="520"/>
      <c r="Q14" s="381"/>
      <c r="R14" s="54"/>
      <c r="S14" s="38"/>
      <c r="T14" s="38"/>
      <c r="U14" s="520"/>
      <c r="V14" s="381"/>
      <c r="W14" s="54"/>
      <c r="X14" s="363"/>
      <c r="Y14" s="363"/>
      <c r="Z14" s="262"/>
    </row>
    <row r="15" spans="1:26" s="37" customFormat="1" x14ac:dyDescent="0.2">
      <c r="A15" s="64" t="s">
        <v>90</v>
      </c>
      <c r="B15" s="9">
        <v>2004</v>
      </c>
      <c r="C15" s="9" t="s">
        <v>91</v>
      </c>
      <c r="D15" s="31">
        <v>15</v>
      </c>
      <c r="E15" s="318" t="s">
        <v>92</v>
      </c>
      <c r="F15" s="3"/>
      <c r="G15" s="34" t="s">
        <v>37</v>
      </c>
      <c r="H15" s="27"/>
      <c r="I15" s="36"/>
      <c r="J15" s="394"/>
      <c r="K15" s="43">
        <v>25000</v>
      </c>
      <c r="L15" s="65"/>
      <c r="M15" s="372"/>
      <c r="N15" s="345"/>
      <c r="O15" s="38"/>
      <c r="P15" s="520"/>
      <c r="Q15" s="381"/>
      <c r="R15" s="54"/>
      <c r="S15" s="38"/>
      <c r="T15" s="38"/>
      <c r="U15" s="520"/>
      <c r="V15" s="381"/>
      <c r="W15" s="54"/>
      <c r="X15" s="363"/>
      <c r="Y15" s="363"/>
      <c r="Z15" s="262"/>
    </row>
    <row r="16" spans="1:26" s="37" customFormat="1" x14ac:dyDescent="0.2">
      <c r="A16" s="64"/>
      <c r="B16" s="9"/>
      <c r="C16" s="9"/>
      <c r="D16" s="31"/>
      <c r="E16" s="4"/>
      <c r="F16" s="3"/>
      <c r="G16" s="34"/>
      <c r="H16" s="27"/>
      <c r="I16" s="36"/>
      <c r="J16" s="394"/>
      <c r="K16" s="43"/>
      <c r="L16" s="65"/>
      <c r="M16" s="372"/>
      <c r="N16" s="345"/>
      <c r="O16" s="38"/>
      <c r="P16" s="520"/>
      <c r="Q16" s="381"/>
      <c r="R16" s="54"/>
      <c r="S16" s="38"/>
      <c r="T16" s="38"/>
      <c r="U16" s="520"/>
      <c r="V16" s="381"/>
      <c r="W16" s="54"/>
      <c r="X16" s="363"/>
      <c r="Y16" s="363"/>
      <c r="Z16" s="262"/>
    </row>
    <row r="17" spans="1:26" s="37" customFormat="1" x14ac:dyDescent="0.2">
      <c r="A17" s="64" t="s">
        <v>93</v>
      </c>
      <c r="B17" s="9">
        <v>2009</v>
      </c>
      <c r="C17" s="9" t="s">
        <v>88</v>
      </c>
      <c r="D17" s="31">
        <v>15</v>
      </c>
      <c r="E17" s="318" t="s">
        <v>94</v>
      </c>
      <c r="F17" s="3"/>
      <c r="G17" s="34" t="s">
        <v>37</v>
      </c>
      <c r="H17" s="27"/>
      <c r="I17" s="36"/>
      <c r="J17" s="394"/>
      <c r="K17" s="43"/>
      <c r="L17" s="65"/>
      <c r="M17" s="372"/>
      <c r="N17" s="345">
        <v>45000</v>
      </c>
      <c r="O17" s="38"/>
      <c r="P17" s="520"/>
      <c r="Q17" s="381"/>
      <c r="R17" s="54"/>
      <c r="S17" s="38"/>
      <c r="T17" s="38"/>
      <c r="U17" s="520"/>
      <c r="V17" s="381"/>
      <c r="W17" s="54"/>
      <c r="X17" s="363"/>
      <c r="Y17" s="363"/>
      <c r="Z17" s="262"/>
    </row>
    <row r="18" spans="1:26" s="37" customFormat="1" x14ac:dyDescent="0.2">
      <c r="A18" s="64"/>
      <c r="B18" s="9"/>
      <c r="C18" s="9"/>
      <c r="D18" s="31"/>
      <c r="E18" s="4"/>
      <c r="F18" s="3"/>
      <c r="G18" s="34"/>
      <c r="H18" s="27"/>
      <c r="I18" s="36"/>
      <c r="J18" s="394"/>
      <c r="K18" s="43"/>
      <c r="L18" s="65"/>
      <c r="M18" s="372"/>
      <c r="N18" s="345"/>
      <c r="O18" s="38"/>
      <c r="P18" s="520"/>
      <c r="Q18" s="381"/>
      <c r="R18" s="54"/>
      <c r="S18" s="38"/>
      <c r="T18" s="38"/>
      <c r="U18" s="520"/>
      <c r="V18" s="381"/>
      <c r="W18" s="54"/>
      <c r="X18" s="363"/>
      <c r="Y18" s="363"/>
      <c r="Z18" s="262"/>
    </row>
    <row r="19" spans="1:26" s="37" customFormat="1" x14ac:dyDescent="0.2">
      <c r="A19" s="64" t="s">
        <v>95</v>
      </c>
      <c r="B19" s="9">
        <v>2021</v>
      </c>
      <c r="C19" s="9" t="s">
        <v>59</v>
      </c>
      <c r="D19" s="31">
        <v>15</v>
      </c>
      <c r="E19" s="318" t="s">
        <v>96</v>
      </c>
      <c r="F19" s="3"/>
      <c r="G19" s="34"/>
      <c r="H19" s="27"/>
      <c r="I19" s="36"/>
      <c r="J19" s="394"/>
      <c r="K19" s="43"/>
      <c r="L19" s="65"/>
      <c r="M19" s="372"/>
      <c r="N19" s="345"/>
      <c r="O19" s="38"/>
      <c r="P19" s="520"/>
      <c r="Q19" s="381"/>
      <c r="R19" s="54"/>
      <c r="S19" s="38"/>
      <c r="T19" s="38"/>
      <c r="U19" s="520"/>
      <c r="V19" s="381"/>
      <c r="W19" s="54">
        <v>25000</v>
      </c>
      <c r="X19" s="363"/>
      <c r="Y19" s="363"/>
      <c r="Z19" s="262"/>
    </row>
    <row r="20" spans="1:26" s="37" customFormat="1" x14ac:dyDescent="0.2">
      <c r="A20" s="64"/>
      <c r="B20" s="9"/>
      <c r="C20" s="9"/>
      <c r="D20" s="31"/>
      <c r="E20" s="4"/>
      <c r="F20" s="3"/>
      <c r="G20" s="34"/>
      <c r="H20" s="27"/>
      <c r="I20" s="36"/>
      <c r="J20" s="394"/>
      <c r="K20" s="43"/>
      <c r="L20" s="65"/>
      <c r="M20" s="372"/>
      <c r="N20" s="345"/>
      <c r="O20" s="38"/>
      <c r="P20" s="520"/>
      <c r="Q20" s="381"/>
      <c r="R20" s="54"/>
      <c r="S20" s="38"/>
      <c r="T20" s="38"/>
      <c r="U20" s="520"/>
      <c r="V20" s="381"/>
      <c r="W20" s="54"/>
      <c r="X20" s="363"/>
      <c r="Y20" s="363"/>
      <c r="Z20" s="262"/>
    </row>
    <row r="21" spans="1:26" s="37" customFormat="1" x14ac:dyDescent="0.2">
      <c r="A21" s="64" t="s">
        <v>243</v>
      </c>
      <c r="B21" s="9"/>
      <c r="C21" s="9"/>
      <c r="D21" s="31">
        <v>7</v>
      </c>
      <c r="E21" s="4"/>
      <c r="F21" s="3">
        <v>9150</v>
      </c>
      <c r="G21" s="34" t="s">
        <v>158</v>
      </c>
      <c r="H21" s="27"/>
      <c r="I21" s="36"/>
      <c r="J21" s="394">
        <v>9150</v>
      </c>
      <c r="K21" s="43"/>
      <c r="L21" s="65"/>
      <c r="M21" s="372"/>
      <c r="N21" s="345"/>
      <c r="O21" s="38"/>
      <c r="P21" s="520"/>
      <c r="Q21" s="381"/>
      <c r="R21" s="54"/>
      <c r="S21" s="38"/>
      <c r="T21" s="38"/>
      <c r="U21" s="520"/>
      <c r="V21" s="381"/>
      <c r="W21" s="54"/>
      <c r="X21" s="363"/>
      <c r="Y21" s="363"/>
      <c r="Z21" s="262"/>
    </row>
    <row r="22" spans="1:26" s="37" customFormat="1" x14ac:dyDescent="0.2">
      <c r="A22" s="64"/>
      <c r="B22" s="9"/>
      <c r="C22" s="9"/>
      <c r="D22" s="31"/>
      <c r="E22" s="4"/>
      <c r="F22" s="3"/>
      <c r="G22" s="34"/>
      <c r="H22" s="27"/>
      <c r="I22" s="36"/>
      <c r="J22" s="394"/>
      <c r="K22" s="43"/>
      <c r="L22" s="65"/>
      <c r="M22" s="372"/>
      <c r="N22" s="345"/>
      <c r="O22" s="38"/>
      <c r="P22" s="520"/>
      <c r="Q22" s="381"/>
      <c r="R22" s="54"/>
      <c r="S22" s="38"/>
      <c r="T22" s="38"/>
      <c r="U22" s="520"/>
      <c r="V22" s="381"/>
      <c r="W22" s="54"/>
      <c r="X22" s="363"/>
      <c r="Y22" s="363"/>
      <c r="Z22" s="262"/>
    </row>
    <row r="23" spans="1:26" s="37" customFormat="1" x14ac:dyDescent="0.2">
      <c r="A23" s="64" t="s">
        <v>244</v>
      </c>
      <c r="B23" s="9"/>
      <c r="C23" s="9"/>
      <c r="D23" s="31"/>
      <c r="E23" s="4"/>
      <c r="F23" s="3">
        <v>8400</v>
      </c>
      <c r="G23" s="34" t="s">
        <v>158</v>
      </c>
      <c r="H23" s="27"/>
      <c r="I23" s="36"/>
      <c r="J23" s="394">
        <v>8400</v>
      </c>
      <c r="K23" s="43"/>
      <c r="L23" s="65"/>
      <c r="M23" s="372"/>
      <c r="N23" s="345"/>
      <c r="O23" s="38"/>
      <c r="P23" s="520"/>
      <c r="Q23" s="381"/>
      <c r="R23" s="54"/>
      <c r="S23" s="38"/>
      <c r="T23" s="38"/>
      <c r="U23" s="520"/>
      <c r="V23" s="381"/>
      <c r="W23" s="54"/>
      <c r="X23" s="363"/>
      <c r="Y23" s="363"/>
      <c r="Z23" s="262"/>
    </row>
    <row r="24" spans="1:26" s="37" customFormat="1" x14ac:dyDescent="0.2">
      <c r="A24" s="64"/>
      <c r="B24" s="9"/>
      <c r="C24" s="9"/>
      <c r="D24" s="31"/>
      <c r="E24" s="4"/>
      <c r="F24" s="3"/>
      <c r="G24" s="34"/>
      <c r="H24" s="27"/>
      <c r="I24" s="36"/>
      <c r="J24" s="394"/>
      <c r="K24" s="43"/>
      <c r="L24" s="65"/>
      <c r="M24" s="372"/>
      <c r="N24" s="345"/>
      <c r="O24" s="38"/>
      <c r="P24" s="520"/>
      <c r="Q24" s="381"/>
      <c r="R24" s="54"/>
      <c r="S24" s="38"/>
      <c r="T24" s="38"/>
      <c r="U24" s="520"/>
      <c r="V24" s="381"/>
      <c r="W24" s="54"/>
      <c r="X24" s="363"/>
      <c r="Y24" s="363"/>
      <c r="Z24" s="262"/>
    </row>
    <row r="25" spans="1:26" s="37" customFormat="1" x14ac:dyDescent="0.2">
      <c r="A25" s="69" t="s">
        <v>97</v>
      </c>
      <c r="B25" s="9">
        <v>2005</v>
      </c>
      <c r="C25" s="9" t="s">
        <v>91</v>
      </c>
      <c r="D25" s="31">
        <v>15</v>
      </c>
      <c r="E25" s="318" t="s">
        <v>98</v>
      </c>
      <c r="F25" s="3" t="s">
        <v>23</v>
      </c>
      <c r="G25" s="34" t="s">
        <v>37</v>
      </c>
      <c r="H25" s="27"/>
      <c r="I25" s="36"/>
      <c r="J25" s="396">
        <v>45729</v>
      </c>
      <c r="K25" s="43"/>
      <c r="L25" s="342"/>
      <c r="M25" s="372"/>
      <c r="N25" s="345"/>
      <c r="O25" s="38"/>
      <c r="P25" s="520"/>
      <c r="Q25" s="381"/>
      <c r="R25" s="54"/>
      <c r="S25" s="38"/>
      <c r="T25" s="38"/>
      <c r="U25" s="520"/>
      <c r="V25" s="381"/>
      <c r="W25" s="54"/>
      <c r="X25" s="363"/>
      <c r="Y25" s="363"/>
      <c r="Z25" s="262"/>
    </row>
    <row r="26" spans="1:26" s="37" customFormat="1" x14ac:dyDescent="0.2">
      <c r="A26" s="68"/>
      <c r="B26" s="9"/>
      <c r="C26" s="9"/>
      <c r="D26" s="31"/>
      <c r="E26" s="4"/>
      <c r="F26" s="3"/>
      <c r="G26" s="34"/>
      <c r="H26" s="27"/>
      <c r="I26" s="36"/>
      <c r="J26" s="394"/>
      <c r="K26" s="43"/>
      <c r="L26" s="65"/>
      <c r="M26" s="372"/>
      <c r="N26" s="345"/>
      <c r="O26" s="38"/>
      <c r="P26" s="520"/>
      <c r="Q26" s="381"/>
      <c r="R26" s="54"/>
      <c r="S26" s="38"/>
      <c r="T26" s="38"/>
      <c r="U26" s="520"/>
      <c r="V26" s="381"/>
      <c r="W26" s="54"/>
      <c r="X26" s="363"/>
      <c r="Y26" s="363"/>
      <c r="Z26" s="262"/>
    </row>
    <row r="27" spans="1:26" s="37" customFormat="1" ht="30" x14ac:dyDescent="0.2">
      <c r="A27" s="70" t="s">
        <v>99</v>
      </c>
      <c r="B27" s="9"/>
      <c r="C27" s="9"/>
      <c r="D27" s="31">
        <v>15</v>
      </c>
      <c r="E27" s="320" t="s">
        <v>100</v>
      </c>
      <c r="F27" s="3" t="s">
        <v>101</v>
      </c>
      <c r="G27" s="33" t="s">
        <v>102</v>
      </c>
      <c r="H27" s="27"/>
      <c r="I27" s="36"/>
      <c r="J27" s="394">
        <v>18000</v>
      </c>
      <c r="K27" s="43">
        <v>18000</v>
      </c>
      <c r="L27" s="65">
        <v>18000</v>
      </c>
      <c r="M27" s="372">
        <v>10000</v>
      </c>
      <c r="N27" s="345">
        <v>10000</v>
      </c>
      <c r="O27" s="43">
        <v>10000</v>
      </c>
      <c r="P27" s="521">
        <v>20000</v>
      </c>
      <c r="Q27" s="372">
        <v>10000</v>
      </c>
      <c r="R27" s="55">
        <v>10000</v>
      </c>
      <c r="S27" s="43">
        <v>10000</v>
      </c>
      <c r="T27" s="43">
        <v>10000</v>
      </c>
      <c r="U27" s="521">
        <v>10000</v>
      </c>
      <c r="V27" s="372">
        <v>20000</v>
      </c>
      <c r="W27" s="55">
        <v>10000</v>
      </c>
      <c r="X27" s="345">
        <v>10000</v>
      </c>
      <c r="Y27" s="345">
        <v>10000</v>
      </c>
      <c r="Z27" s="65">
        <v>10000</v>
      </c>
    </row>
    <row r="28" spans="1:26" s="37" customFormat="1" x14ac:dyDescent="0.2">
      <c r="A28" s="70"/>
      <c r="B28" s="9"/>
      <c r="C28" s="9"/>
      <c r="D28" s="31"/>
      <c r="E28" s="25"/>
      <c r="F28" s="3"/>
      <c r="G28" s="33"/>
      <c r="H28" s="27"/>
      <c r="I28" s="36"/>
      <c r="J28" s="394"/>
      <c r="K28" s="43"/>
      <c r="L28" s="65"/>
      <c r="M28" s="372"/>
      <c r="N28" s="345"/>
      <c r="O28" s="38"/>
      <c r="P28" s="520"/>
      <c r="Q28" s="381"/>
      <c r="R28" s="54"/>
      <c r="S28" s="38"/>
      <c r="T28" s="38"/>
      <c r="U28" s="520"/>
      <c r="V28" s="381"/>
      <c r="W28" s="54"/>
      <c r="X28" s="363"/>
      <c r="Y28" s="363"/>
      <c r="Z28" s="262"/>
    </row>
    <row r="29" spans="1:26" s="37" customFormat="1" ht="30" x14ac:dyDescent="0.2">
      <c r="A29" s="70" t="s">
        <v>103</v>
      </c>
      <c r="B29" s="9"/>
      <c r="C29" s="9"/>
      <c r="D29" s="31">
        <v>15</v>
      </c>
      <c r="E29" s="320" t="s">
        <v>104</v>
      </c>
      <c r="F29" s="3" t="s">
        <v>105</v>
      </c>
      <c r="G29" s="33" t="s">
        <v>102</v>
      </c>
      <c r="H29" s="27"/>
      <c r="I29" s="36"/>
      <c r="J29" s="394">
        <v>9000</v>
      </c>
      <c r="K29" s="43">
        <v>9000</v>
      </c>
      <c r="L29" s="65">
        <v>4500</v>
      </c>
      <c r="M29" s="372">
        <v>4500</v>
      </c>
      <c r="N29" s="345">
        <v>4500</v>
      </c>
      <c r="O29" s="43">
        <v>4500</v>
      </c>
      <c r="P29" s="521">
        <v>9000</v>
      </c>
      <c r="Q29" s="372">
        <v>4500</v>
      </c>
      <c r="R29" s="55">
        <v>4500</v>
      </c>
      <c r="S29" s="43">
        <v>4500</v>
      </c>
      <c r="T29" s="43">
        <v>4500</v>
      </c>
      <c r="U29" s="521">
        <v>4500</v>
      </c>
      <c r="V29" s="372">
        <v>9000</v>
      </c>
      <c r="W29" s="55">
        <v>4500</v>
      </c>
      <c r="X29" s="345">
        <v>4500</v>
      </c>
      <c r="Y29" s="345">
        <v>4500</v>
      </c>
      <c r="Z29" s="65">
        <v>4500</v>
      </c>
    </row>
    <row r="30" spans="1:26" s="37" customFormat="1" x14ac:dyDescent="0.2">
      <c r="A30" s="70"/>
      <c r="B30" s="9"/>
      <c r="C30" s="9"/>
      <c r="D30" s="31"/>
      <c r="E30" s="25"/>
      <c r="F30" s="8"/>
      <c r="G30" s="33"/>
      <c r="H30" s="27"/>
      <c r="I30" s="36"/>
      <c r="J30" s="394"/>
      <c r="K30" s="43"/>
      <c r="L30" s="65"/>
      <c r="M30" s="372"/>
      <c r="N30" s="345"/>
      <c r="O30" s="38"/>
      <c r="P30" s="520"/>
      <c r="Q30" s="381"/>
      <c r="R30" s="54"/>
      <c r="S30" s="38"/>
      <c r="T30" s="38"/>
      <c r="U30" s="520"/>
      <c r="V30" s="381"/>
      <c r="W30" s="54"/>
      <c r="X30" s="363"/>
      <c r="Y30" s="363"/>
      <c r="Z30" s="262"/>
    </row>
    <row r="31" spans="1:26" s="37" customFormat="1" ht="30" x14ac:dyDescent="0.2">
      <c r="A31" s="70" t="s">
        <v>106</v>
      </c>
      <c r="B31" s="9"/>
      <c r="C31" s="9"/>
      <c r="D31" s="31">
        <v>10</v>
      </c>
      <c r="E31" s="320" t="s">
        <v>250</v>
      </c>
      <c r="F31" s="8">
        <v>4000</v>
      </c>
      <c r="G31" s="33" t="s">
        <v>102</v>
      </c>
      <c r="H31" s="27"/>
      <c r="I31" s="36"/>
      <c r="J31" s="394">
        <v>12000</v>
      </c>
      <c r="K31" s="43">
        <v>8000</v>
      </c>
      <c r="L31" s="65">
        <v>8000</v>
      </c>
      <c r="M31" s="372">
        <v>8000</v>
      </c>
      <c r="N31" s="345">
        <v>8000</v>
      </c>
      <c r="O31" s="43">
        <v>8000</v>
      </c>
      <c r="P31" s="521">
        <v>8000</v>
      </c>
      <c r="Q31" s="372">
        <v>8000</v>
      </c>
      <c r="R31" s="55">
        <v>8000</v>
      </c>
      <c r="S31" s="43">
        <v>8000</v>
      </c>
      <c r="T31" s="43">
        <v>8000</v>
      </c>
      <c r="U31" s="521">
        <v>8000</v>
      </c>
      <c r="V31" s="372">
        <v>8000</v>
      </c>
      <c r="W31" s="55">
        <v>8000</v>
      </c>
      <c r="X31" s="345">
        <v>8000</v>
      </c>
      <c r="Y31" s="345">
        <v>8000</v>
      </c>
      <c r="Z31" s="65">
        <v>8000</v>
      </c>
    </row>
    <row r="32" spans="1:26" s="37" customFormat="1" x14ac:dyDescent="0.2">
      <c r="A32" s="70"/>
      <c r="B32" s="9"/>
      <c r="C32" s="9"/>
      <c r="D32" s="31"/>
      <c r="E32" s="25"/>
      <c r="F32" s="8"/>
      <c r="G32" s="33"/>
      <c r="H32" s="36"/>
      <c r="I32" s="36"/>
      <c r="J32" s="394"/>
      <c r="K32" s="43"/>
      <c r="L32" s="65"/>
      <c r="M32" s="372"/>
      <c r="N32" s="345"/>
      <c r="O32" s="38"/>
      <c r="P32" s="520"/>
      <c r="Q32" s="381"/>
      <c r="R32" s="54"/>
      <c r="S32" s="38"/>
      <c r="T32" s="38"/>
      <c r="U32" s="520"/>
      <c r="V32" s="381"/>
      <c r="W32" s="54"/>
      <c r="X32" s="363"/>
      <c r="Y32" s="363"/>
      <c r="Z32" s="262"/>
    </row>
    <row r="33" spans="1:27" s="37" customFormat="1" x14ac:dyDescent="0.2">
      <c r="A33" s="538" t="s">
        <v>253</v>
      </c>
      <c r="B33" s="539"/>
      <c r="C33" s="539"/>
      <c r="D33" s="540"/>
      <c r="E33" s="541"/>
      <c r="F33" s="8"/>
      <c r="G33" s="542"/>
      <c r="H33" s="543"/>
      <c r="I33" s="543"/>
      <c r="J33" s="544"/>
      <c r="K33" s="545"/>
      <c r="L33" s="546"/>
      <c r="M33" s="547"/>
      <c r="N33" s="548">
        <v>45000</v>
      </c>
      <c r="O33" s="549"/>
      <c r="P33" s="550"/>
      <c r="Q33" s="551"/>
      <c r="R33" s="552"/>
      <c r="S33" s="549"/>
      <c r="T33" s="549"/>
      <c r="U33" s="550"/>
      <c r="V33" s="551"/>
      <c r="W33" s="552"/>
      <c r="X33" s="553"/>
      <c r="Y33" s="553"/>
      <c r="Z33" s="554"/>
    </row>
    <row r="34" spans="1:27" s="37" customFormat="1" x14ac:dyDescent="0.2">
      <c r="A34" s="538"/>
      <c r="B34" s="539"/>
      <c r="C34" s="539"/>
      <c r="D34" s="540"/>
      <c r="E34" s="541"/>
      <c r="F34" s="8"/>
      <c r="G34" s="542"/>
      <c r="H34" s="543"/>
      <c r="I34" s="543"/>
      <c r="J34" s="544"/>
      <c r="K34" s="545"/>
      <c r="L34" s="546"/>
      <c r="M34" s="547"/>
      <c r="N34" s="548"/>
      <c r="O34" s="549"/>
      <c r="P34" s="550"/>
      <c r="Q34" s="551"/>
      <c r="R34" s="552"/>
      <c r="S34" s="549"/>
      <c r="T34" s="549"/>
      <c r="U34" s="550"/>
      <c r="V34" s="551"/>
      <c r="W34" s="552"/>
      <c r="X34" s="553"/>
      <c r="Y34" s="553"/>
      <c r="Z34" s="554"/>
    </row>
    <row r="35" spans="1:27" s="41" customFormat="1" ht="15.75" thickBot="1" x14ac:dyDescent="0.25">
      <c r="A35" s="208" t="s">
        <v>141</v>
      </c>
      <c r="B35" s="194"/>
      <c r="C35" s="195"/>
      <c r="D35" s="195"/>
      <c r="E35" s="195"/>
      <c r="F35" s="195"/>
      <c r="G35" s="195"/>
      <c r="H35" s="195"/>
      <c r="I35" s="351"/>
      <c r="J35" s="397"/>
      <c r="K35" s="195"/>
      <c r="L35" s="228"/>
      <c r="M35" s="408"/>
      <c r="N35" s="360"/>
      <c r="O35" s="195"/>
      <c r="P35" s="522"/>
      <c r="Q35" s="408"/>
      <c r="R35" s="361"/>
      <c r="S35" s="193"/>
      <c r="T35" s="362"/>
      <c r="U35" s="522"/>
      <c r="V35" s="408"/>
      <c r="W35" s="356"/>
      <c r="X35" s="348"/>
      <c r="Y35" s="348"/>
      <c r="Z35" s="209"/>
      <c r="AA35" s="14"/>
    </row>
    <row r="36" spans="1:27" s="41" customFormat="1" ht="16.5" thickTop="1" thickBot="1" x14ac:dyDescent="0.25">
      <c r="A36" s="211" t="s">
        <v>61</v>
      </c>
      <c r="B36" s="212"/>
      <c r="C36" s="213"/>
      <c r="D36" s="213"/>
      <c r="E36" s="213"/>
      <c r="F36" s="213"/>
      <c r="G36" s="213"/>
      <c r="H36" s="213"/>
      <c r="I36" s="367"/>
      <c r="J36" s="531">
        <v>-45729</v>
      </c>
      <c r="K36" s="213"/>
      <c r="L36" s="358"/>
      <c r="M36" s="382"/>
      <c r="N36" s="349"/>
      <c r="O36" s="213"/>
      <c r="P36" s="523"/>
      <c r="Q36" s="382"/>
      <c r="R36" s="357"/>
      <c r="S36" s="214"/>
      <c r="T36" s="214"/>
      <c r="U36" s="523"/>
      <c r="V36" s="382"/>
      <c r="W36" s="357"/>
      <c r="X36" s="349"/>
      <c r="Y36" s="215"/>
      <c r="Z36" s="215"/>
      <c r="AA36" s="14"/>
    </row>
    <row r="37" spans="1:27" s="41" customFormat="1" ht="15.75" thickTop="1" x14ac:dyDescent="0.2">
      <c r="A37" s="226" t="s">
        <v>251</v>
      </c>
      <c r="B37" s="187"/>
      <c r="C37" s="188"/>
      <c r="D37" s="188"/>
      <c r="E37" s="188"/>
      <c r="F37" s="188"/>
      <c r="G37" s="188"/>
      <c r="H37" s="188"/>
      <c r="I37" s="386"/>
      <c r="J37" s="398">
        <v>-50000</v>
      </c>
      <c r="K37" s="188">
        <v>-295000</v>
      </c>
      <c r="L37" s="359">
        <v>0</v>
      </c>
      <c r="M37" s="258">
        <v>-100000</v>
      </c>
      <c r="N37" s="350">
        <v>-645000</v>
      </c>
      <c r="O37" s="227">
        <v>-100000</v>
      </c>
      <c r="P37" s="350">
        <v>-625000</v>
      </c>
      <c r="Q37" s="528">
        <v>-100000</v>
      </c>
      <c r="R37" s="350">
        <v>-670000</v>
      </c>
      <c r="S37" s="350">
        <f t="shared" ref="S37:X37" si="0">SUM(S3:S23)</f>
        <v>0</v>
      </c>
      <c r="T37" s="227">
        <v>-675000</v>
      </c>
      <c r="U37" s="350">
        <v>-250000</v>
      </c>
      <c r="V37" s="528">
        <f t="shared" si="0"/>
        <v>0</v>
      </c>
      <c r="W37" s="350">
        <v>-25000</v>
      </c>
      <c r="X37" s="350">
        <f t="shared" si="0"/>
        <v>0</v>
      </c>
      <c r="Y37" s="359">
        <f t="shared" ref="Y37" si="1">SUM(Y3:Y23)</f>
        <v>0</v>
      </c>
      <c r="Z37" s="359">
        <v>-100000</v>
      </c>
      <c r="AA37" s="14"/>
    </row>
    <row r="38" spans="1:27" s="41" customFormat="1" x14ac:dyDescent="0.2">
      <c r="A38" s="532" t="s">
        <v>252</v>
      </c>
      <c r="B38" s="234"/>
      <c r="C38" s="235"/>
      <c r="D38" s="235"/>
      <c r="E38" s="235"/>
      <c r="F38" s="235"/>
      <c r="G38" s="235"/>
      <c r="H38" s="235"/>
      <c r="I38" s="533"/>
      <c r="J38" s="534"/>
      <c r="K38" s="235">
        <v>0</v>
      </c>
      <c r="L38" s="535"/>
      <c r="M38" s="260"/>
      <c r="N38" s="159">
        <v>-45000</v>
      </c>
      <c r="O38" s="536"/>
      <c r="P38" s="159"/>
      <c r="Q38" s="537"/>
      <c r="R38" s="159"/>
      <c r="S38" s="159"/>
      <c r="T38" s="536"/>
      <c r="U38" s="159"/>
      <c r="V38" s="537"/>
      <c r="W38" s="159"/>
      <c r="X38" s="159"/>
      <c r="Y38" s="535"/>
      <c r="Z38" s="535"/>
      <c r="AA38" s="14"/>
    </row>
    <row r="39" spans="1:27" s="41" customFormat="1" ht="15.75" thickBot="1" x14ac:dyDescent="0.25">
      <c r="A39" s="208" t="s">
        <v>111</v>
      </c>
      <c r="B39" s="194"/>
      <c r="C39" s="195"/>
      <c r="D39" s="195"/>
      <c r="E39" s="195"/>
      <c r="F39" s="195"/>
      <c r="G39" s="195"/>
      <c r="H39" s="195"/>
      <c r="I39" s="351"/>
      <c r="J39" s="397">
        <f t="shared" ref="J39:Y39" si="2">-SUM(J27:J31)</f>
        <v>-39000</v>
      </c>
      <c r="K39" s="195">
        <f t="shared" si="2"/>
        <v>-35000</v>
      </c>
      <c r="L39" s="228">
        <f t="shared" si="2"/>
        <v>-30500</v>
      </c>
      <c r="M39" s="373">
        <f t="shared" si="2"/>
        <v>-22500</v>
      </c>
      <c r="N39" s="351">
        <f t="shared" si="2"/>
        <v>-22500</v>
      </c>
      <c r="O39" s="195">
        <f t="shared" si="2"/>
        <v>-22500</v>
      </c>
      <c r="P39" s="524">
        <f t="shared" si="2"/>
        <v>-37000</v>
      </c>
      <c r="Q39" s="373">
        <f t="shared" si="2"/>
        <v>-22500</v>
      </c>
      <c r="R39" s="210">
        <f t="shared" si="2"/>
        <v>-22500</v>
      </c>
      <c r="S39" s="195">
        <f t="shared" si="2"/>
        <v>-22500</v>
      </c>
      <c r="T39" s="195">
        <f t="shared" si="2"/>
        <v>-22500</v>
      </c>
      <c r="U39" s="524">
        <f t="shared" si="2"/>
        <v>-22500</v>
      </c>
      <c r="V39" s="373">
        <f t="shared" si="2"/>
        <v>-37000</v>
      </c>
      <c r="W39" s="210">
        <f t="shared" si="2"/>
        <v>-22500</v>
      </c>
      <c r="X39" s="351">
        <f t="shared" si="2"/>
        <v>-22500</v>
      </c>
      <c r="Y39" s="228">
        <f t="shared" si="2"/>
        <v>-22500</v>
      </c>
      <c r="Z39" s="228">
        <f t="shared" ref="Z39" si="3">-SUM(Z27:Z31)</f>
        <v>-22500</v>
      </c>
      <c r="AA39" s="14"/>
    </row>
    <row r="40" spans="1:27" s="37" customFormat="1" ht="16.5" thickTop="1" x14ac:dyDescent="0.25">
      <c r="A40" s="216"/>
      <c r="B40" s="217"/>
      <c r="C40" s="217"/>
      <c r="D40" s="218"/>
      <c r="E40" s="219"/>
      <c r="F40" s="220"/>
      <c r="G40" s="221"/>
      <c r="H40" s="222"/>
      <c r="I40" s="222"/>
      <c r="J40" s="399"/>
      <c r="K40" s="196"/>
      <c r="L40" s="223"/>
      <c r="M40" s="374"/>
      <c r="N40" s="352"/>
      <c r="O40" s="225"/>
      <c r="P40" s="525"/>
      <c r="Q40" s="383"/>
      <c r="R40" s="224"/>
      <c r="S40" s="225"/>
      <c r="T40" s="225"/>
      <c r="U40" s="525"/>
      <c r="V40" s="383"/>
      <c r="W40" s="224"/>
      <c r="X40" s="364"/>
      <c r="Y40" s="263"/>
      <c r="Z40" s="263"/>
    </row>
    <row r="41" spans="1:27" s="45" customFormat="1" ht="15.75" x14ac:dyDescent="0.25">
      <c r="A41" s="72" t="s">
        <v>114</v>
      </c>
      <c r="B41" s="46"/>
      <c r="C41" s="16"/>
      <c r="D41" s="16"/>
      <c r="E41" s="16"/>
      <c r="F41" s="16"/>
      <c r="G41" s="16"/>
      <c r="H41" s="47"/>
      <c r="I41" s="47"/>
      <c r="J41" s="400">
        <f>SUM(J2:J40)</f>
        <v>81225</v>
      </c>
      <c r="K41" s="16">
        <f>SUM(K2:K40)</f>
        <v>62198</v>
      </c>
      <c r="L41" s="73">
        <f t="shared" ref="L41:Y41" si="4">SUM(L2:L40)</f>
        <v>60763</v>
      </c>
      <c r="M41" s="375">
        <f t="shared" si="4"/>
        <v>59542</v>
      </c>
      <c r="N41" s="47">
        <f t="shared" si="4"/>
        <v>0</v>
      </c>
      <c r="O41" s="16">
        <f t="shared" si="4"/>
        <v>0</v>
      </c>
      <c r="P41" s="517">
        <f t="shared" si="4"/>
        <v>0</v>
      </c>
      <c r="Q41" s="375">
        <f t="shared" si="4"/>
        <v>0</v>
      </c>
      <c r="R41" s="56">
        <f t="shared" si="4"/>
        <v>0</v>
      </c>
      <c r="S41" s="16">
        <f t="shared" si="4"/>
        <v>0</v>
      </c>
      <c r="T41" s="16">
        <f t="shared" si="4"/>
        <v>0</v>
      </c>
      <c r="U41" s="517">
        <f t="shared" si="4"/>
        <v>0</v>
      </c>
      <c r="V41" s="375">
        <f t="shared" si="4"/>
        <v>0</v>
      </c>
      <c r="W41" s="56">
        <f t="shared" si="4"/>
        <v>0</v>
      </c>
      <c r="X41" s="47">
        <f t="shared" si="4"/>
        <v>0</v>
      </c>
      <c r="Y41" s="73">
        <f t="shared" si="4"/>
        <v>0</v>
      </c>
      <c r="Z41" s="73">
        <f t="shared" ref="Z41" si="5">SUM(Z2:Z40)</f>
        <v>0</v>
      </c>
      <c r="AA41" s="48"/>
    </row>
    <row r="42" spans="1:27" s="41" customFormat="1" ht="15.75" x14ac:dyDescent="0.25">
      <c r="A42" s="71" t="s">
        <v>60</v>
      </c>
      <c r="B42" s="39"/>
      <c r="C42" s="40"/>
      <c r="D42" s="40"/>
      <c r="E42" s="40"/>
      <c r="F42" s="40"/>
      <c r="G42" s="40"/>
      <c r="H42" s="40"/>
      <c r="I42" s="387"/>
      <c r="J42" s="400">
        <v>-63675</v>
      </c>
      <c r="K42" s="16">
        <v>-62198</v>
      </c>
      <c r="L42" s="73">
        <v>-60763</v>
      </c>
      <c r="M42" s="375">
        <v>-59542</v>
      </c>
      <c r="N42" s="47"/>
      <c r="O42" s="16"/>
      <c r="P42" s="516"/>
      <c r="Q42" s="72"/>
      <c r="R42" s="77"/>
      <c r="S42" s="12"/>
      <c r="T42" s="12"/>
      <c r="U42" s="516"/>
      <c r="V42" s="72"/>
      <c r="W42" s="77"/>
      <c r="X42" s="365"/>
      <c r="Y42" s="75"/>
      <c r="Z42" s="75"/>
      <c r="AA42" s="14"/>
    </row>
    <row r="43" spans="1:27" s="41" customFormat="1" ht="15.75" x14ac:dyDescent="0.25">
      <c r="A43" s="71" t="s">
        <v>65</v>
      </c>
      <c r="B43" s="39"/>
      <c r="C43" s="40"/>
      <c r="D43" s="40"/>
      <c r="E43" s="40"/>
      <c r="F43" s="40"/>
      <c r="G43" s="40"/>
      <c r="H43" s="40"/>
      <c r="I43" s="387"/>
      <c r="J43" s="400">
        <v>-9150</v>
      </c>
      <c r="K43" s="16"/>
      <c r="L43" s="73"/>
      <c r="M43" s="375"/>
      <c r="N43" s="47"/>
      <c r="O43" s="16"/>
      <c r="P43" s="516"/>
      <c r="Q43" s="72"/>
      <c r="R43" s="77"/>
      <c r="S43" s="12"/>
      <c r="T43" s="12"/>
      <c r="U43" s="516"/>
      <c r="V43" s="72"/>
      <c r="W43" s="77"/>
      <c r="X43" s="365"/>
      <c r="Y43" s="75"/>
      <c r="Z43" s="75"/>
      <c r="AA43" s="14"/>
    </row>
    <row r="44" spans="1:27" s="41" customFormat="1" ht="15.75" x14ac:dyDescent="0.25">
      <c r="A44" s="71" t="s">
        <v>65</v>
      </c>
      <c r="B44" s="39"/>
      <c r="C44" s="40"/>
      <c r="D44" s="40"/>
      <c r="E44" s="40"/>
      <c r="F44" s="40"/>
      <c r="G44" s="40"/>
      <c r="H44" s="40"/>
      <c r="I44" s="387"/>
      <c r="J44" s="400">
        <v>-8400</v>
      </c>
      <c r="K44" s="16"/>
      <c r="L44" s="73"/>
      <c r="M44" s="375"/>
      <c r="N44" s="47"/>
      <c r="O44" s="16"/>
      <c r="P44" s="516"/>
      <c r="Q44" s="72"/>
      <c r="R44" s="77"/>
      <c r="S44" s="12"/>
      <c r="T44" s="12"/>
      <c r="U44" s="516"/>
      <c r="V44" s="72"/>
      <c r="W44" s="77"/>
      <c r="X44" s="365"/>
      <c r="Y44" s="75"/>
      <c r="Z44" s="75"/>
      <c r="AA44" s="14"/>
    </row>
    <row r="45" spans="1:27" s="41" customFormat="1" ht="15.75" x14ac:dyDescent="0.25">
      <c r="A45" s="71" t="s">
        <v>63</v>
      </c>
      <c r="B45" s="39"/>
      <c r="C45" s="40"/>
      <c r="D45" s="40"/>
      <c r="E45" s="40"/>
      <c r="F45" s="40"/>
      <c r="G45" s="40"/>
      <c r="H45" s="40"/>
      <c r="I45" s="387"/>
      <c r="J45" s="400">
        <f t="shared" ref="J45:Z45" si="6">SUM(J41:J44)</f>
        <v>0</v>
      </c>
      <c r="K45" s="16">
        <f t="shared" si="6"/>
        <v>0</v>
      </c>
      <c r="L45" s="73">
        <f t="shared" si="6"/>
        <v>0</v>
      </c>
      <c r="M45" s="375">
        <f t="shared" si="6"/>
        <v>0</v>
      </c>
      <c r="N45" s="47">
        <f t="shared" si="6"/>
        <v>0</v>
      </c>
      <c r="O45" s="16">
        <f t="shared" si="6"/>
        <v>0</v>
      </c>
      <c r="P45" s="517">
        <f t="shared" si="6"/>
        <v>0</v>
      </c>
      <c r="Q45" s="375">
        <f t="shared" si="6"/>
        <v>0</v>
      </c>
      <c r="R45" s="56">
        <f t="shared" si="6"/>
        <v>0</v>
      </c>
      <c r="S45" s="16">
        <f t="shared" si="6"/>
        <v>0</v>
      </c>
      <c r="T45" s="16">
        <f t="shared" si="6"/>
        <v>0</v>
      </c>
      <c r="U45" s="517">
        <f t="shared" si="6"/>
        <v>0</v>
      </c>
      <c r="V45" s="375">
        <f t="shared" si="6"/>
        <v>0</v>
      </c>
      <c r="W45" s="56">
        <f t="shared" si="6"/>
        <v>0</v>
      </c>
      <c r="X45" s="47">
        <f t="shared" si="6"/>
        <v>0</v>
      </c>
      <c r="Y45" s="73">
        <f t="shared" si="6"/>
        <v>0</v>
      </c>
      <c r="Z45" s="73">
        <f t="shared" si="6"/>
        <v>0</v>
      </c>
      <c r="AA45" s="14"/>
    </row>
    <row r="46" spans="1:27" s="41" customFormat="1" ht="15.75" x14ac:dyDescent="0.25">
      <c r="A46" s="71" t="s">
        <v>109</v>
      </c>
      <c r="B46" s="39"/>
      <c r="C46" s="40"/>
      <c r="D46" s="40"/>
      <c r="E46" s="40"/>
      <c r="F46" s="40"/>
      <c r="G46" s="40"/>
      <c r="H46" s="40"/>
      <c r="I46" s="387"/>
      <c r="J46" s="400">
        <v>-55000</v>
      </c>
      <c r="K46" s="16">
        <v>-200000</v>
      </c>
      <c r="L46" s="73">
        <v>-200000</v>
      </c>
      <c r="M46" s="375">
        <v>-325000</v>
      </c>
      <c r="N46" s="47">
        <v>-325000</v>
      </c>
      <c r="O46" s="16">
        <v>-325000</v>
      </c>
      <c r="P46" s="517">
        <v>-325000</v>
      </c>
      <c r="Q46" s="375">
        <v>-350000</v>
      </c>
      <c r="R46" s="56">
        <v>-350000</v>
      </c>
      <c r="S46" s="16">
        <v>-350000</v>
      </c>
      <c r="T46" s="16">
        <v>-350000</v>
      </c>
      <c r="U46" s="517">
        <v>-350000</v>
      </c>
      <c r="V46" s="375">
        <v>-350000</v>
      </c>
      <c r="W46" s="56">
        <v>-375000</v>
      </c>
      <c r="X46" s="47">
        <v>-375000</v>
      </c>
      <c r="Y46" s="73">
        <v>-375000</v>
      </c>
      <c r="Z46" s="73">
        <v>-375000</v>
      </c>
      <c r="AA46" s="14"/>
    </row>
    <row r="47" spans="1:27" s="41" customFormat="1" ht="35.25" customHeight="1" thickBot="1" x14ac:dyDescent="0.3">
      <c r="A47" s="319" t="s">
        <v>112</v>
      </c>
      <c r="B47" s="181"/>
      <c r="C47" s="182"/>
      <c r="D47" s="182"/>
      <c r="E47" s="182"/>
      <c r="F47" s="182"/>
      <c r="G47" s="182"/>
      <c r="H47" s="182"/>
      <c r="I47" s="388"/>
      <c r="J47" s="401">
        <v>-40000</v>
      </c>
      <c r="K47" s="183">
        <v>-40000</v>
      </c>
      <c r="L47" s="185">
        <v>-35000</v>
      </c>
      <c r="M47" s="376">
        <v>-35000</v>
      </c>
      <c r="N47" s="376">
        <v>-35000</v>
      </c>
      <c r="O47" s="376">
        <v>-35000</v>
      </c>
      <c r="P47" s="376">
        <v>-35000</v>
      </c>
      <c r="Q47" s="376">
        <v>-35000</v>
      </c>
      <c r="R47" s="376">
        <v>-35000</v>
      </c>
      <c r="S47" s="376">
        <v>-35000</v>
      </c>
      <c r="T47" s="376">
        <v>-35000</v>
      </c>
      <c r="U47" s="376">
        <v>-35000</v>
      </c>
      <c r="V47" s="376">
        <v>-35000</v>
      </c>
      <c r="W47" s="376">
        <v>-35000</v>
      </c>
      <c r="X47" s="376">
        <v>-35000</v>
      </c>
      <c r="Y47" s="376">
        <v>-35000</v>
      </c>
      <c r="Z47" s="376">
        <v>-35000</v>
      </c>
      <c r="AA47" s="14"/>
    </row>
    <row r="48" spans="1:27" s="45" customFormat="1" ht="17.25" thickTop="1" thickBot="1" x14ac:dyDescent="0.3">
      <c r="A48" s="239" t="s">
        <v>62</v>
      </c>
      <c r="B48" s="240"/>
      <c r="C48" s="241"/>
      <c r="D48" s="241"/>
      <c r="E48" s="241"/>
      <c r="F48" s="231"/>
      <c r="G48" s="231"/>
      <c r="H48" s="231"/>
      <c r="I48" s="353"/>
      <c r="J48" s="402">
        <f t="shared" ref="J48:Z48" si="7">SUM(J42+J43+J44+J46+J47)</f>
        <v>-176225</v>
      </c>
      <c r="K48" s="231">
        <f t="shared" si="7"/>
        <v>-302198</v>
      </c>
      <c r="L48" s="232">
        <f t="shared" si="7"/>
        <v>-295763</v>
      </c>
      <c r="M48" s="248">
        <f t="shared" si="7"/>
        <v>-419542</v>
      </c>
      <c r="N48" s="353">
        <f t="shared" si="7"/>
        <v>-360000</v>
      </c>
      <c r="O48" s="231">
        <f t="shared" si="7"/>
        <v>-360000</v>
      </c>
      <c r="P48" s="518">
        <f t="shared" si="7"/>
        <v>-360000</v>
      </c>
      <c r="Q48" s="248">
        <f t="shared" si="7"/>
        <v>-385000</v>
      </c>
      <c r="R48" s="233">
        <f t="shared" si="7"/>
        <v>-385000</v>
      </c>
      <c r="S48" s="231">
        <f t="shared" si="7"/>
        <v>-385000</v>
      </c>
      <c r="T48" s="231">
        <f t="shared" si="7"/>
        <v>-385000</v>
      </c>
      <c r="U48" s="518">
        <f t="shared" si="7"/>
        <v>-385000</v>
      </c>
      <c r="V48" s="248">
        <f t="shared" si="7"/>
        <v>-385000</v>
      </c>
      <c r="W48" s="233">
        <f t="shared" si="7"/>
        <v>-410000</v>
      </c>
      <c r="X48" s="353">
        <f t="shared" si="7"/>
        <v>-410000</v>
      </c>
      <c r="Y48" s="232">
        <f t="shared" si="7"/>
        <v>-410000</v>
      </c>
      <c r="Z48" s="232">
        <f t="shared" si="7"/>
        <v>-410000</v>
      </c>
    </row>
    <row r="49" spans="1:27" s="41" customFormat="1" ht="16.5" thickTop="1" x14ac:dyDescent="0.25">
      <c r="A49" s="237"/>
      <c r="B49" s="167"/>
      <c r="C49" s="168"/>
      <c r="D49" s="168"/>
      <c r="E49" s="168"/>
      <c r="F49" s="168"/>
      <c r="G49" s="168"/>
      <c r="H49" s="168"/>
      <c r="I49" s="389"/>
      <c r="J49" s="403"/>
      <c r="K49" s="169"/>
      <c r="L49" s="171"/>
      <c r="M49" s="284"/>
      <c r="N49" s="354"/>
      <c r="O49" s="169"/>
      <c r="P49" s="515"/>
      <c r="Q49" s="284"/>
      <c r="R49" s="172"/>
      <c r="S49" s="170"/>
      <c r="T49" s="170"/>
      <c r="U49" s="515"/>
      <c r="V49" s="284"/>
      <c r="W49" s="172"/>
      <c r="X49" s="354"/>
      <c r="Y49" s="238"/>
      <c r="Z49" s="238"/>
      <c r="AA49" s="14"/>
    </row>
    <row r="50" spans="1:27" s="45" customFormat="1" ht="15.75" x14ac:dyDescent="0.25">
      <c r="A50" s="242" t="s">
        <v>212</v>
      </c>
      <c r="B50" s="46"/>
      <c r="C50" s="16"/>
      <c r="D50" s="16"/>
      <c r="E50" s="16"/>
      <c r="F50" s="16"/>
      <c r="G50" s="16"/>
      <c r="H50" s="47"/>
      <c r="I50" s="47">
        <v>1849.32</v>
      </c>
      <c r="J50" s="400">
        <f t="shared" ref="J50:Z50" si="8">SUM(I50+J39-J47)</f>
        <v>2849.3199999999997</v>
      </c>
      <c r="K50" s="16">
        <f t="shared" si="8"/>
        <v>7849.32</v>
      </c>
      <c r="L50" s="73">
        <f t="shared" si="8"/>
        <v>12349.32</v>
      </c>
      <c r="M50" s="375">
        <f t="shared" si="8"/>
        <v>24849.32</v>
      </c>
      <c r="N50" s="47">
        <f t="shared" si="8"/>
        <v>37349.32</v>
      </c>
      <c r="O50" s="16">
        <f t="shared" si="8"/>
        <v>49849.32</v>
      </c>
      <c r="P50" s="517">
        <f t="shared" si="8"/>
        <v>47849.32</v>
      </c>
      <c r="Q50" s="375">
        <f t="shared" si="8"/>
        <v>60349.32</v>
      </c>
      <c r="R50" s="56">
        <f t="shared" si="8"/>
        <v>72849.320000000007</v>
      </c>
      <c r="S50" s="16">
        <f t="shared" si="8"/>
        <v>85349.32</v>
      </c>
      <c r="T50" s="16">
        <f t="shared" si="8"/>
        <v>97849.32</v>
      </c>
      <c r="U50" s="517">
        <f t="shared" si="8"/>
        <v>110349.32</v>
      </c>
      <c r="V50" s="375">
        <f t="shared" si="8"/>
        <v>108349.32</v>
      </c>
      <c r="W50" s="56">
        <f t="shared" si="8"/>
        <v>120849.32</v>
      </c>
      <c r="X50" s="47">
        <f t="shared" si="8"/>
        <v>133349.32</v>
      </c>
      <c r="Y50" s="73">
        <f t="shared" si="8"/>
        <v>145849.32</v>
      </c>
      <c r="Z50" s="73">
        <f t="shared" si="8"/>
        <v>158349.32</v>
      </c>
      <c r="AA50" s="48"/>
    </row>
    <row r="51" spans="1:27" s="45" customFormat="1" ht="16.5" thickBot="1" x14ac:dyDescent="0.3">
      <c r="A51" s="243" t="s">
        <v>213</v>
      </c>
      <c r="B51" s="244"/>
      <c r="C51" s="183"/>
      <c r="D51" s="183"/>
      <c r="E51" s="183"/>
      <c r="F51" s="183"/>
      <c r="G51" s="183"/>
      <c r="H51" s="245"/>
      <c r="I51" s="245">
        <v>153233.32999999999</v>
      </c>
      <c r="J51" s="404">
        <f>SUM(I51+J37-J46)</f>
        <v>158233.32999999999</v>
      </c>
      <c r="K51" s="379">
        <f>SUM(J51+K37+K38-K46)</f>
        <v>63233.329999999987</v>
      </c>
      <c r="L51" s="379">
        <f t="shared" ref="L51:Z51" si="9">SUM(K51+L37+L38-L46)</f>
        <v>263233.32999999996</v>
      </c>
      <c r="M51" s="379">
        <f t="shared" si="9"/>
        <v>488233.32999999996</v>
      </c>
      <c r="N51" s="379">
        <f t="shared" si="9"/>
        <v>123233.32999999996</v>
      </c>
      <c r="O51" s="379">
        <f t="shared" si="9"/>
        <v>348233.32999999996</v>
      </c>
      <c r="P51" s="379">
        <f t="shared" si="9"/>
        <v>48233.329999999958</v>
      </c>
      <c r="Q51" s="379">
        <f t="shared" si="9"/>
        <v>298233.32999999996</v>
      </c>
      <c r="R51" s="379">
        <f t="shared" si="9"/>
        <v>-21766.670000000042</v>
      </c>
      <c r="S51" s="379">
        <f t="shared" si="9"/>
        <v>328233.32999999996</v>
      </c>
      <c r="T51" s="379">
        <f t="shared" si="9"/>
        <v>3233.3299999999581</v>
      </c>
      <c r="U51" s="379">
        <f t="shared" si="9"/>
        <v>103233.32999999996</v>
      </c>
      <c r="V51" s="379">
        <f t="shared" si="9"/>
        <v>453233.32999999996</v>
      </c>
      <c r="W51" s="379">
        <f t="shared" si="9"/>
        <v>803233.33</v>
      </c>
      <c r="X51" s="379">
        <f t="shared" si="9"/>
        <v>1178233.33</v>
      </c>
      <c r="Y51" s="379">
        <f t="shared" si="9"/>
        <v>1553233.33</v>
      </c>
      <c r="Z51" s="379">
        <f t="shared" si="9"/>
        <v>1828233.33</v>
      </c>
      <c r="AA51" s="48"/>
    </row>
    <row r="52" spans="1:27" s="49" customFormat="1" ht="17.25" thickTop="1" thickBot="1" x14ac:dyDescent="0.3">
      <c r="A52" s="246" t="s">
        <v>113</v>
      </c>
      <c r="B52" s="247"/>
      <c r="C52" s="247"/>
      <c r="D52" s="247"/>
      <c r="E52" s="247"/>
      <c r="F52" s="247"/>
      <c r="G52" s="247"/>
      <c r="H52" s="247"/>
      <c r="I52" s="353">
        <f>SUM(I50:I51)</f>
        <v>155082.65</v>
      </c>
      <c r="J52" s="402">
        <f>SUM(J50:J51)</f>
        <v>161082.65</v>
      </c>
      <c r="K52" s="231">
        <f t="shared" ref="K52:X52" si="10">SUM(K50:K51)</f>
        <v>71082.649999999994</v>
      </c>
      <c r="L52" s="232">
        <f t="shared" si="10"/>
        <v>275582.64999999997</v>
      </c>
      <c r="M52" s="248">
        <f>SUM(M50:M51)</f>
        <v>513082.64999999997</v>
      </c>
      <c r="N52" s="353">
        <f>SUM(N50:N51)</f>
        <v>160582.64999999997</v>
      </c>
      <c r="O52" s="231">
        <f>SUM(O50:O51)</f>
        <v>398082.64999999997</v>
      </c>
      <c r="P52" s="518">
        <f t="shared" si="10"/>
        <v>96082.649999999965</v>
      </c>
      <c r="Q52" s="248">
        <f t="shared" si="10"/>
        <v>358582.64999999997</v>
      </c>
      <c r="R52" s="233">
        <f t="shared" si="10"/>
        <v>51082.649999999965</v>
      </c>
      <c r="S52" s="231">
        <f t="shared" si="10"/>
        <v>413582.64999999997</v>
      </c>
      <c r="T52" s="231">
        <f t="shared" si="10"/>
        <v>101082.64999999997</v>
      </c>
      <c r="U52" s="518">
        <f t="shared" si="10"/>
        <v>213582.64999999997</v>
      </c>
      <c r="V52" s="248">
        <f t="shared" si="10"/>
        <v>561582.64999999991</v>
      </c>
      <c r="W52" s="233">
        <f t="shared" si="10"/>
        <v>924082.64999999991</v>
      </c>
      <c r="X52" s="353">
        <f t="shared" si="10"/>
        <v>1311582.6500000001</v>
      </c>
      <c r="Y52" s="232">
        <f t="shared" ref="Y52:Z52" si="11">SUM(Y50:Y51)</f>
        <v>1699082.6500000001</v>
      </c>
      <c r="Z52" s="232">
        <f t="shared" si="11"/>
        <v>1986582.6500000001</v>
      </c>
    </row>
    <row r="53" spans="1:27" ht="15.75" thickTop="1" x14ac:dyDescent="0.2">
      <c r="J53" s="366"/>
      <c r="K53" s="366"/>
      <c r="L53" s="366"/>
      <c r="M53" s="366"/>
    </row>
  </sheetData>
  <phoneticPr fontId="10" type="noConversion"/>
  <pageMargins left="0.2" right="0.2" top="0.25" bottom="0.25" header="0" footer="0"/>
  <pageSetup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A226-4B0D-400B-89C1-30D40D3489F0}">
  <sheetPr>
    <pageSetUpPr fitToPage="1"/>
  </sheetPr>
  <dimension ref="A1:Z36"/>
  <sheetViews>
    <sheetView workbookViewId="0">
      <pane xSplit="1" ySplit="1" topLeftCell="I14" activePane="bottomRight" state="frozen"/>
      <selection pane="topRight" activeCell="B1" sqref="B1"/>
      <selection pane="bottomLeft" activeCell="A2" sqref="A2"/>
      <selection pane="bottomRight" activeCell="J26" sqref="J26"/>
    </sheetView>
  </sheetViews>
  <sheetFormatPr defaultColWidth="9.140625" defaultRowHeight="15.75" x14ac:dyDescent="0.25"/>
  <cols>
    <col min="1" max="1" width="30.28515625" style="78" customWidth="1"/>
    <col min="2" max="2" width="13.5703125" style="78" customWidth="1"/>
    <col min="3" max="3" width="11" style="78" customWidth="1"/>
    <col min="4" max="4" width="12.5703125" style="78" customWidth="1"/>
    <col min="5" max="5" width="28.28515625" style="78" customWidth="1"/>
    <col min="6" max="6" width="11.85546875" style="78" customWidth="1"/>
    <col min="7" max="7" width="26" style="78" customWidth="1"/>
    <col min="8" max="8" width="14" style="78" customWidth="1"/>
    <col min="9" max="9" width="11.85546875" style="78" customWidth="1"/>
    <col min="10" max="26" width="11.7109375" style="78" customWidth="1"/>
    <col min="27" max="16384" width="9.140625" style="78"/>
  </cols>
  <sheetData>
    <row r="1" spans="1:26" ht="48.75" thickTop="1" thickBot="1" x14ac:dyDescent="0.3">
      <c r="A1" s="129" t="s">
        <v>240</v>
      </c>
      <c r="B1" s="130" t="s">
        <v>0</v>
      </c>
      <c r="C1" s="130" t="s">
        <v>1</v>
      </c>
      <c r="D1" s="131" t="s">
        <v>2</v>
      </c>
      <c r="E1" s="133" t="s">
        <v>3</v>
      </c>
      <c r="F1" s="132" t="s">
        <v>4</v>
      </c>
      <c r="G1" s="166" t="s">
        <v>5</v>
      </c>
      <c r="H1" s="165" t="s">
        <v>208</v>
      </c>
      <c r="I1" s="133" t="s">
        <v>8</v>
      </c>
      <c r="J1" s="437" t="s">
        <v>9</v>
      </c>
      <c r="K1" s="133" t="s">
        <v>10</v>
      </c>
      <c r="L1" s="133" t="s">
        <v>11</v>
      </c>
      <c r="M1" s="133" t="s">
        <v>12</v>
      </c>
      <c r="N1" s="133" t="s">
        <v>13</v>
      </c>
      <c r="O1" s="133" t="s">
        <v>14</v>
      </c>
      <c r="P1" s="133" t="s">
        <v>15</v>
      </c>
      <c r="Q1" s="133" t="s">
        <v>16</v>
      </c>
      <c r="R1" s="133" t="s">
        <v>17</v>
      </c>
      <c r="S1" s="133" t="s">
        <v>107</v>
      </c>
      <c r="T1" s="133" t="s">
        <v>18</v>
      </c>
      <c r="U1" s="133" t="s">
        <v>19</v>
      </c>
      <c r="V1" s="133" t="s">
        <v>108</v>
      </c>
      <c r="W1" s="133" t="s">
        <v>20</v>
      </c>
      <c r="X1" s="444" t="s">
        <v>108</v>
      </c>
      <c r="Y1" s="133" t="s">
        <v>20</v>
      </c>
      <c r="Z1" s="444" t="s">
        <v>108</v>
      </c>
    </row>
    <row r="2" spans="1:26" ht="16.5" thickTop="1" x14ac:dyDescent="0.25">
      <c r="A2" s="264"/>
      <c r="B2" s="122"/>
      <c r="C2" s="123"/>
      <c r="D2" s="124"/>
      <c r="E2" s="125"/>
      <c r="F2" s="126"/>
      <c r="G2" s="127"/>
      <c r="H2" s="128"/>
      <c r="I2" s="127"/>
      <c r="J2" s="438"/>
      <c r="K2" s="445"/>
      <c r="L2" s="127"/>
      <c r="M2" s="147"/>
      <c r="N2" s="162"/>
      <c r="O2" s="265"/>
      <c r="P2" s="450"/>
      <c r="Q2" s="163"/>
      <c r="R2" s="163"/>
      <c r="S2" s="163"/>
      <c r="T2" s="163"/>
      <c r="U2" s="265"/>
      <c r="V2" s="453"/>
      <c r="W2" s="454"/>
      <c r="X2" s="454"/>
      <c r="Y2" s="454"/>
      <c r="Z2" s="455"/>
    </row>
    <row r="3" spans="1:26" x14ac:dyDescent="0.25">
      <c r="A3" s="266" t="s">
        <v>122</v>
      </c>
      <c r="B3" s="80">
        <v>2018</v>
      </c>
      <c r="C3" s="80" t="s">
        <v>123</v>
      </c>
      <c r="D3" s="82">
        <v>4</v>
      </c>
      <c r="E3" s="322" t="s">
        <v>117</v>
      </c>
      <c r="F3" s="83">
        <v>38764</v>
      </c>
      <c r="G3" s="82" t="s">
        <v>119</v>
      </c>
      <c r="H3" s="28"/>
      <c r="I3" s="85">
        <v>38000</v>
      </c>
      <c r="J3" s="439"/>
      <c r="K3" s="446"/>
      <c r="L3" s="85"/>
      <c r="M3" s="85">
        <v>55000</v>
      </c>
      <c r="N3" s="156"/>
      <c r="O3" s="267"/>
      <c r="P3" s="451"/>
      <c r="Q3" s="151">
        <v>60000</v>
      </c>
      <c r="R3" s="151"/>
      <c r="S3" s="151"/>
      <c r="T3" s="151"/>
      <c r="U3" s="267">
        <v>60000</v>
      </c>
      <c r="V3" s="451"/>
      <c r="W3" s="151"/>
      <c r="X3" s="151"/>
      <c r="Y3" s="151">
        <v>65000</v>
      </c>
      <c r="Z3" s="267"/>
    </row>
    <row r="4" spans="1:26" x14ac:dyDescent="0.25">
      <c r="A4" s="266"/>
      <c r="B4" s="80"/>
      <c r="C4" s="80"/>
      <c r="D4" s="82"/>
      <c r="E4" s="86"/>
      <c r="F4" s="83"/>
      <c r="G4" s="82"/>
      <c r="H4" s="28"/>
      <c r="I4" s="85"/>
      <c r="J4" s="439"/>
      <c r="K4" s="446"/>
      <c r="L4" s="85"/>
      <c r="M4" s="85"/>
      <c r="N4" s="156"/>
      <c r="O4" s="267"/>
      <c r="P4" s="451"/>
      <c r="Q4" s="151"/>
      <c r="R4" s="151"/>
      <c r="S4" s="151"/>
      <c r="T4" s="151"/>
      <c r="U4" s="267"/>
      <c r="V4" s="451"/>
      <c r="W4" s="151"/>
      <c r="X4" s="151"/>
      <c r="Y4" s="151"/>
      <c r="Z4" s="267"/>
    </row>
    <row r="5" spans="1:26" x14ac:dyDescent="0.25">
      <c r="A5" s="268" t="s">
        <v>210</v>
      </c>
      <c r="B5" s="87">
        <v>2021</v>
      </c>
      <c r="C5" s="81" t="s">
        <v>7</v>
      </c>
      <c r="D5" s="82">
        <v>4</v>
      </c>
      <c r="E5" s="322" t="s">
        <v>209</v>
      </c>
      <c r="F5" s="83">
        <v>31460</v>
      </c>
      <c r="G5" s="81" t="s">
        <v>119</v>
      </c>
      <c r="H5" s="81"/>
      <c r="I5" s="88">
        <v>0</v>
      </c>
      <c r="J5" s="440">
        <v>0</v>
      </c>
      <c r="K5" s="447">
        <v>55000</v>
      </c>
      <c r="L5" s="88">
        <v>0</v>
      </c>
      <c r="M5" s="88">
        <v>0</v>
      </c>
      <c r="N5" s="156"/>
      <c r="O5" s="267">
        <v>55000</v>
      </c>
      <c r="P5" s="451"/>
      <c r="Q5" s="151"/>
      <c r="R5" s="151"/>
      <c r="S5" s="151">
        <v>60000</v>
      </c>
      <c r="T5" s="151"/>
      <c r="U5" s="267"/>
      <c r="V5" s="451"/>
      <c r="W5" s="151">
        <v>65000</v>
      </c>
      <c r="X5" s="151"/>
      <c r="Y5" s="151"/>
      <c r="Z5" s="267"/>
    </row>
    <row r="6" spans="1:26" x14ac:dyDescent="0.25">
      <c r="A6" s="269"/>
      <c r="B6" s="89"/>
      <c r="C6" s="81"/>
      <c r="D6" s="82"/>
      <c r="E6" s="79"/>
      <c r="F6" s="83"/>
      <c r="G6" s="90"/>
      <c r="H6" s="90"/>
      <c r="I6" s="88"/>
      <c r="J6" s="440"/>
      <c r="K6" s="447"/>
      <c r="L6" s="88"/>
      <c r="M6" s="88"/>
      <c r="N6" s="156"/>
      <c r="O6" s="267"/>
      <c r="P6" s="451"/>
      <c r="Q6" s="151"/>
      <c r="R6" s="151"/>
      <c r="S6" s="151"/>
      <c r="T6" s="151"/>
      <c r="U6" s="267"/>
      <c r="V6" s="451"/>
      <c r="W6" s="151"/>
      <c r="X6" s="151"/>
      <c r="Y6" s="151"/>
      <c r="Z6" s="267"/>
    </row>
    <row r="7" spans="1:26" x14ac:dyDescent="0.25">
      <c r="A7" s="266" t="s">
        <v>120</v>
      </c>
      <c r="B7" s="80">
        <v>2017</v>
      </c>
      <c r="C7" s="80" t="s">
        <v>121</v>
      </c>
      <c r="D7" s="82">
        <v>4</v>
      </c>
      <c r="E7" s="322" t="s">
        <v>117</v>
      </c>
      <c r="F7" s="83">
        <v>35258</v>
      </c>
      <c r="G7" s="82" t="s">
        <v>119</v>
      </c>
      <c r="H7" s="28"/>
      <c r="I7" s="85">
        <v>38000</v>
      </c>
      <c r="J7" s="439">
        <v>0</v>
      </c>
      <c r="K7" s="446">
        <v>0</v>
      </c>
      <c r="L7" s="85">
        <v>0</v>
      </c>
      <c r="M7" s="85">
        <v>55000</v>
      </c>
      <c r="N7" s="156"/>
      <c r="O7" s="267"/>
      <c r="P7" s="451"/>
      <c r="Q7" s="151">
        <v>60000</v>
      </c>
      <c r="R7" s="151"/>
      <c r="S7" s="151"/>
      <c r="T7" s="151"/>
      <c r="U7" s="267">
        <v>60000</v>
      </c>
      <c r="V7" s="451"/>
      <c r="W7" s="151"/>
      <c r="X7" s="151"/>
      <c r="Y7" s="151">
        <v>65000</v>
      </c>
      <c r="Z7" s="267"/>
    </row>
    <row r="8" spans="1:26" x14ac:dyDescent="0.25">
      <c r="A8" s="266"/>
      <c r="B8" s="80"/>
      <c r="C8" s="80"/>
      <c r="D8" s="82"/>
      <c r="E8" s="86"/>
      <c r="F8" s="83"/>
      <c r="G8" s="82"/>
      <c r="H8" s="28"/>
      <c r="I8" s="85"/>
      <c r="J8" s="439"/>
      <c r="K8" s="446"/>
      <c r="L8" s="85"/>
      <c r="M8" s="85"/>
      <c r="N8" s="156"/>
      <c r="O8" s="267"/>
      <c r="P8" s="451"/>
      <c r="Q8" s="151"/>
      <c r="R8" s="151"/>
      <c r="S8" s="151"/>
      <c r="T8" s="151"/>
      <c r="U8" s="267"/>
      <c r="V8" s="451"/>
      <c r="W8" s="151"/>
      <c r="X8" s="151"/>
      <c r="Y8" s="151"/>
      <c r="Z8" s="267"/>
    </row>
    <row r="9" spans="1:26" x14ac:dyDescent="0.25">
      <c r="A9" s="270" t="s">
        <v>116</v>
      </c>
      <c r="B9" s="80">
        <v>2016</v>
      </c>
      <c r="C9" s="81" t="s">
        <v>76</v>
      </c>
      <c r="D9" s="82">
        <v>4</v>
      </c>
      <c r="E9" s="323" t="s">
        <v>117</v>
      </c>
      <c r="F9" s="83">
        <v>34460</v>
      </c>
      <c r="G9" s="81" t="s">
        <v>118</v>
      </c>
      <c r="H9" s="84"/>
      <c r="I9" s="85">
        <v>0</v>
      </c>
      <c r="J9" s="439">
        <v>0</v>
      </c>
      <c r="K9" s="446">
        <v>0</v>
      </c>
      <c r="L9" s="85">
        <v>55000</v>
      </c>
      <c r="M9" s="85">
        <v>0</v>
      </c>
      <c r="N9" s="156"/>
      <c r="O9" s="267"/>
      <c r="P9" s="451">
        <v>60000</v>
      </c>
      <c r="Q9" s="151"/>
      <c r="R9" s="151"/>
      <c r="S9" s="151"/>
      <c r="T9" s="151">
        <v>60000</v>
      </c>
      <c r="U9" s="267"/>
      <c r="V9" s="451"/>
      <c r="W9" s="151"/>
      <c r="X9" s="151">
        <v>65000</v>
      </c>
      <c r="Y9" s="151"/>
      <c r="Z9" s="267"/>
    </row>
    <row r="10" spans="1:26" x14ac:dyDescent="0.25">
      <c r="A10" s="266"/>
      <c r="B10" s="80"/>
      <c r="C10" s="80"/>
      <c r="D10" s="82"/>
      <c r="E10" s="322"/>
      <c r="F10" s="83"/>
      <c r="G10" s="82"/>
      <c r="H10" s="28"/>
      <c r="I10" s="85"/>
      <c r="J10" s="439"/>
      <c r="K10" s="446"/>
      <c r="L10" s="85"/>
      <c r="M10" s="85"/>
      <c r="N10" s="156"/>
      <c r="O10" s="267"/>
      <c r="P10" s="451"/>
      <c r="Q10" s="151"/>
      <c r="R10" s="151"/>
      <c r="S10" s="151"/>
      <c r="T10" s="151"/>
      <c r="U10" s="267"/>
      <c r="V10" s="451"/>
      <c r="W10" s="151"/>
      <c r="X10" s="151"/>
      <c r="Y10" s="151"/>
      <c r="Z10" s="267"/>
    </row>
    <row r="11" spans="1:26" x14ac:dyDescent="0.25">
      <c r="A11" s="266" t="s">
        <v>124</v>
      </c>
      <c r="B11" s="80">
        <v>2019</v>
      </c>
      <c r="C11" s="80" t="s">
        <v>79</v>
      </c>
      <c r="D11" s="82">
        <v>4</v>
      </c>
      <c r="E11" s="322" t="s">
        <v>117</v>
      </c>
      <c r="F11" s="83">
        <v>41148</v>
      </c>
      <c r="G11" s="82" t="s">
        <v>125</v>
      </c>
      <c r="H11" s="28"/>
      <c r="I11" s="85"/>
      <c r="J11" s="439">
        <v>50000</v>
      </c>
      <c r="K11" s="446"/>
      <c r="L11" s="85"/>
      <c r="M11" s="85"/>
      <c r="N11" s="156">
        <v>55000</v>
      </c>
      <c r="O11" s="267"/>
      <c r="P11" s="451"/>
      <c r="Q11" s="151"/>
      <c r="R11" s="151">
        <v>60000</v>
      </c>
      <c r="S11" s="151"/>
      <c r="T11" s="151"/>
      <c r="U11" s="267"/>
      <c r="V11" s="451">
        <v>65000</v>
      </c>
      <c r="W11" s="151"/>
      <c r="X11" s="151"/>
      <c r="Y11" s="151"/>
      <c r="Z11" s="267">
        <v>65000</v>
      </c>
    </row>
    <row r="12" spans="1:26" x14ac:dyDescent="0.25">
      <c r="A12" s="266"/>
      <c r="B12" s="80"/>
      <c r="C12" s="80"/>
      <c r="D12" s="82"/>
      <c r="E12" s="86"/>
      <c r="F12" s="83"/>
      <c r="G12" s="82"/>
      <c r="H12" s="28"/>
      <c r="I12" s="85"/>
      <c r="J12" s="439"/>
      <c r="K12" s="446"/>
      <c r="L12" s="85"/>
      <c r="M12" s="85"/>
      <c r="N12" s="156"/>
      <c r="O12" s="267"/>
      <c r="P12" s="451"/>
      <c r="Q12" s="151"/>
      <c r="R12" s="151"/>
      <c r="S12" s="151"/>
      <c r="T12" s="151"/>
      <c r="U12" s="267"/>
      <c r="V12" s="451"/>
      <c r="W12" s="151"/>
      <c r="X12" s="151"/>
      <c r="Y12" s="151"/>
      <c r="Z12" s="267"/>
    </row>
    <row r="13" spans="1:26" x14ac:dyDescent="0.25">
      <c r="A13" s="266" t="s">
        <v>126</v>
      </c>
      <c r="B13" s="80">
        <v>2020</v>
      </c>
      <c r="C13" s="80" t="s">
        <v>127</v>
      </c>
      <c r="D13" s="82">
        <v>4</v>
      </c>
      <c r="E13" s="322" t="s">
        <v>128</v>
      </c>
      <c r="F13" s="83">
        <v>40213</v>
      </c>
      <c r="G13" s="82" t="s">
        <v>129</v>
      </c>
      <c r="H13" s="28"/>
      <c r="I13" s="85"/>
      <c r="J13" s="439"/>
      <c r="K13" s="446">
        <v>55000</v>
      </c>
      <c r="L13" s="85"/>
      <c r="M13" s="85"/>
      <c r="N13" s="156"/>
      <c r="O13" s="267">
        <v>55000</v>
      </c>
      <c r="P13" s="451"/>
      <c r="Q13" s="151"/>
      <c r="R13" s="151"/>
      <c r="S13" s="151">
        <v>60000</v>
      </c>
      <c r="T13" s="151"/>
      <c r="U13" s="267"/>
      <c r="V13" s="451"/>
      <c r="W13" s="151">
        <v>65000</v>
      </c>
      <c r="X13" s="151"/>
      <c r="Y13" s="151"/>
      <c r="Z13" s="267"/>
    </row>
    <row r="14" spans="1:26" x14ac:dyDescent="0.25">
      <c r="A14" s="266"/>
      <c r="B14" s="80"/>
      <c r="C14" s="80"/>
      <c r="D14" s="82"/>
      <c r="E14" s="86"/>
      <c r="F14" s="83"/>
      <c r="G14" s="82"/>
      <c r="H14" s="28"/>
      <c r="I14" s="85"/>
      <c r="J14" s="439"/>
      <c r="K14" s="446"/>
      <c r="L14" s="85"/>
      <c r="M14" s="85"/>
      <c r="N14" s="156"/>
      <c r="O14" s="267"/>
      <c r="P14" s="451"/>
      <c r="Q14" s="151"/>
      <c r="R14" s="151"/>
      <c r="S14" s="151"/>
      <c r="T14" s="151"/>
      <c r="U14" s="267"/>
      <c r="V14" s="451"/>
      <c r="W14" s="151"/>
      <c r="X14" s="151"/>
      <c r="Y14" s="151"/>
      <c r="Z14" s="267"/>
    </row>
    <row r="15" spans="1:26" ht="32.25" customHeight="1" x14ac:dyDescent="0.25">
      <c r="A15" s="266" t="s">
        <v>130</v>
      </c>
      <c r="B15" s="80"/>
      <c r="C15" s="80" t="s">
        <v>23</v>
      </c>
      <c r="D15" s="82">
        <v>4</v>
      </c>
      <c r="E15" s="322" t="s">
        <v>131</v>
      </c>
      <c r="F15" s="83"/>
      <c r="G15" s="82" t="s">
        <v>132</v>
      </c>
      <c r="H15" s="28"/>
      <c r="I15" s="85"/>
      <c r="J15" s="439">
        <v>5000</v>
      </c>
      <c r="K15" s="446">
        <v>10000</v>
      </c>
      <c r="L15" s="85">
        <v>5000</v>
      </c>
      <c r="M15" s="85">
        <v>10000</v>
      </c>
      <c r="N15" s="156">
        <v>5000</v>
      </c>
      <c r="O15" s="267">
        <v>10000</v>
      </c>
      <c r="P15" s="451">
        <v>7500</v>
      </c>
      <c r="Q15" s="151">
        <v>15000</v>
      </c>
      <c r="R15" s="151">
        <v>7500</v>
      </c>
      <c r="S15" s="151">
        <v>15000</v>
      </c>
      <c r="T15" s="151">
        <v>7500</v>
      </c>
      <c r="U15" s="267">
        <v>15000</v>
      </c>
      <c r="V15" s="451">
        <v>10000</v>
      </c>
      <c r="W15" s="151">
        <v>20000</v>
      </c>
      <c r="X15" s="151">
        <v>10000</v>
      </c>
      <c r="Y15" s="151">
        <v>20000</v>
      </c>
      <c r="Z15" s="267">
        <v>10000</v>
      </c>
    </row>
    <row r="16" spans="1:26" x14ac:dyDescent="0.25">
      <c r="A16" s="266"/>
      <c r="B16" s="80"/>
      <c r="C16" s="80"/>
      <c r="D16" s="82"/>
      <c r="E16" s="86"/>
      <c r="F16" s="83"/>
      <c r="G16" s="82"/>
      <c r="H16" s="28"/>
      <c r="I16" s="85"/>
      <c r="J16" s="439"/>
      <c r="K16" s="446"/>
      <c r="L16" s="85"/>
      <c r="M16" s="85"/>
      <c r="N16" s="156"/>
      <c r="O16" s="267"/>
      <c r="P16" s="451"/>
      <c r="Q16" s="151"/>
      <c r="R16" s="151"/>
      <c r="S16" s="151"/>
      <c r="T16" s="151"/>
      <c r="U16" s="267"/>
      <c r="V16" s="451"/>
      <c r="W16" s="151"/>
      <c r="X16" s="151"/>
      <c r="Y16" s="151"/>
      <c r="Z16" s="267"/>
    </row>
    <row r="17" spans="1:26" x14ac:dyDescent="0.25">
      <c r="A17" s="266" t="s">
        <v>236</v>
      </c>
      <c r="B17" s="80"/>
      <c r="C17" s="80"/>
      <c r="D17" s="82"/>
      <c r="E17" s="596" t="s">
        <v>133</v>
      </c>
      <c r="F17" s="83"/>
      <c r="G17" s="82" t="s">
        <v>132</v>
      </c>
      <c r="H17" s="28"/>
      <c r="I17" s="85">
        <v>16500</v>
      </c>
      <c r="J17" s="439">
        <v>8250</v>
      </c>
      <c r="K17" s="446">
        <v>20000</v>
      </c>
      <c r="L17" s="85">
        <v>10000</v>
      </c>
      <c r="M17" s="85">
        <v>20000</v>
      </c>
      <c r="N17" s="156">
        <v>10000</v>
      </c>
      <c r="O17" s="267">
        <v>20000</v>
      </c>
      <c r="P17" s="451">
        <v>12500</v>
      </c>
      <c r="Q17" s="151">
        <v>25000</v>
      </c>
      <c r="R17" s="151">
        <v>12500</v>
      </c>
      <c r="S17" s="151">
        <v>25000</v>
      </c>
      <c r="T17" s="151">
        <v>12500</v>
      </c>
      <c r="U17" s="267">
        <v>25000</v>
      </c>
      <c r="V17" s="451">
        <v>15000</v>
      </c>
      <c r="W17" s="151">
        <v>30000</v>
      </c>
      <c r="X17" s="151">
        <v>15000</v>
      </c>
      <c r="Y17" s="151">
        <v>30000</v>
      </c>
      <c r="Z17" s="267">
        <v>15000</v>
      </c>
    </row>
    <row r="18" spans="1:26" x14ac:dyDescent="0.25">
      <c r="A18" s="266"/>
      <c r="B18" s="80"/>
      <c r="C18" s="80"/>
      <c r="D18" s="82"/>
      <c r="E18" s="597"/>
      <c r="F18" s="83"/>
      <c r="G18" s="82"/>
      <c r="H18" s="28"/>
      <c r="I18" s="85"/>
      <c r="J18" s="439"/>
      <c r="K18" s="446"/>
      <c r="L18" s="85"/>
      <c r="M18" s="85"/>
      <c r="N18" s="156"/>
      <c r="O18" s="267"/>
      <c r="P18" s="451"/>
      <c r="Q18" s="151"/>
      <c r="R18" s="151"/>
      <c r="S18" s="151"/>
      <c r="T18" s="151"/>
      <c r="U18" s="267"/>
      <c r="V18" s="451"/>
      <c r="W18" s="151"/>
      <c r="X18" s="151"/>
      <c r="Y18" s="151"/>
      <c r="Z18" s="267"/>
    </row>
    <row r="19" spans="1:26" x14ac:dyDescent="0.25">
      <c r="A19" s="266"/>
      <c r="B19" s="80"/>
      <c r="C19" s="80"/>
      <c r="D19" s="82"/>
      <c r="E19" s="86"/>
      <c r="F19" s="83"/>
      <c r="G19" s="82"/>
      <c r="H19" s="28"/>
      <c r="I19" s="85"/>
      <c r="J19" s="439"/>
      <c r="K19" s="446"/>
      <c r="L19" s="85"/>
      <c r="M19" s="85"/>
      <c r="N19" s="156"/>
      <c r="O19" s="267"/>
      <c r="P19" s="451"/>
      <c r="Q19" s="151"/>
      <c r="R19" s="151"/>
      <c r="S19" s="151"/>
      <c r="T19" s="151"/>
      <c r="U19" s="267"/>
      <c r="V19" s="451"/>
      <c r="W19" s="151"/>
      <c r="X19" s="151"/>
      <c r="Y19" s="151"/>
      <c r="Z19" s="267"/>
    </row>
    <row r="20" spans="1:26" ht="30.75" x14ac:dyDescent="0.25">
      <c r="A20" s="266" t="s">
        <v>134</v>
      </c>
      <c r="B20" s="80"/>
      <c r="C20" s="80"/>
      <c r="D20" s="82">
        <v>4</v>
      </c>
      <c r="E20" s="322" t="s">
        <v>135</v>
      </c>
      <c r="F20" s="83"/>
      <c r="G20" s="82" t="s">
        <v>132</v>
      </c>
      <c r="H20" s="28"/>
      <c r="I20" s="85">
        <v>6500</v>
      </c>
      <c r="J20" s="439">
        <v>6500</v>
      </c>
      <c r="K20" s="446">
        <v>18000</v>
      </c>
      <c r="L20" s="85">
        <v>9000</v>
      </c>
      <c r="M20" s="85">
        <v>18000</v>
      </c>
      <c r="N20" s="156">
        <v>9000</v>
      </c>
      <c r="O20" s="267">
        <v>18000</v>
      </c>
      <c r="P20" s="451">
        <v>12000</v>
      </c>
      <c r="Q20" s="151">
        <v>24000</v>
      </c>
      <c r="R20" s="151">
        <v>12000</v>
      </c>
      <c r="S20" s="151">
        <v>24000</v>
      </c>
      <c r="T20" s="151">
        <v>12000</v>
      </c>
      <c r="U20" s="267">
        <v>24000</v>
      </c>
      <c r="V20" s="451">
        <v>14500</v>
      </c>
      <c r="W20" s="151">
        <v>25000</v>
      </c>
      <c r="X20" s="151">
        <v>14500</v>
      </c>
      <c r="Y20" s="151">
        <v>25000</v>
      </c>
      <c r="Z20" s="267">
        <v>14500</v>
      </c>
    </row>
    <row r="21" spans="1:26" x14ac:dyDescent="0.25">
      <c r="A21" s="266"/>
      <c r="B21" s="80"/>
      <c r="C21" s="80"/>
      <c r="D21" s="82"/>
      <c r="E21" s="86"/>
      <c r="F21" s="83"/>
      <c r="G21" s="82"/>
      <c r="H21" s="28"/>
      <c r="I21" s="85"/>
      <c r="J21" s="439"/>
      <c r="K21" s="446"/>
      <c r="L21" s="85"/>
      <c r="M21" s="85"/>
      <c r="N21" s="156"/>
      <c r="O21" s="267"/>
      <c r="P21" s="451"/>
      <c r="Q21" s="151"/>
      <c r="R21" s="151"/>
      <c r="S21" s="151"/>
      <c r="T21" s="151"/>
      <c r="U21" s="267"/>
      <c r="V21" s="451"/>
      <c r="W21" s="151"/>
      <c r="X21" s="151"/>
      <c r="Y21" s="151"/>
      <c r="Z21" s="267"/>
    </row>
    <row r="22" spans="1:26" x14ac:dyDescent="0.25">
      <c r="A22" s="266" t="s">
        <v>136</v>
      </c>
      <c r="B22" s="80"/>
      <c r="C22" s="80"/>
      <c r="D22" s="82">
        <v>4</v>
      </c>
      <c r="E22" s="322" t="s">
        <v>137</v>
      </c>
      <c r="F22" s="83"/>
      <c r="G22" s="82" t="s">
        <v>132</v>
      </c>
      <c r="H22" s="28"/>
      <c r="I22" s="85"/>
      <c r="J22" s="439"/>
      <c r="K22" s="446"/>
      <c r="L22" s="91">
        <v>12500</v>
      </c>
      <c r="M22" s="436"/>
      <c r="N22" s="156"/>
      <c r="O22" s="267"/>
      <c r="P22" s="451">
        <v>15000</v>
      </c>
      <c r="Q22" s="151"/>
      <c r="R22" s="151"/>
      <c r="S22" s="151"/>
      <c r="T22" s="151">
        <v>17500</v>
      </c>
      <c r="U22" s="267"/>
      <c r="V22" s="451"/>
      <c r="W22" s="151"/>
      <c r="X22" s="151">
        <v>20000</v>
      </c>
      <c r="Y22" s="151"/>
      <c r="Z22" s="267"/>
    </row>
    <row r="23" spans="1:26" x14ac:dyDescent="0.25">
      <c r="A23" s="266"/>
      <c r="B23" s="80"/>
      <c r="C23" s="80"/>
      <c r="D23" s="82"/>
      <c r="E23" s="86"/>
      <c r="F23" s="83"/>
      <c r="G23" s="82"/>
      <c r="H23" s="28"/>
      <c r="I23" s="85"/>
      <c r="J23" s="439"/>
      <c r="K23" s="446"/>
      <c r="L23" s="85"/>
      <c r="M23" s="85"/>
      <c r="N23" s="156"/>
      <c r="O23" s="267"/>
      <c r="P23" s="451"/>
      <c r="Q23" s="151"/>
      <c r="R23" s="151"/>
      <c r="S23" s="151"/>
      <c r="T23" s="151"/>
      <c r="U23" s="267"/>
      <c r="V23" s="451"/>
      <c r="W23" s="151"/>
      <c r="X23" s="151"/>
      <c r="Y23" s="151"/>
      <c r="Z23" s="267"/>
    </row>
    <row r="24" spans="1:26" s="41" customFormat="1" x14ac:dyDescent="0.25">
      <c r="A24" s="256" t="s">
        <v>141</v>
      </c>
      <c r="B24" s="39"/>
      <c r="C24" s="40"/>
      <c r="D24" s="40"/>
      <c r="E24" s="40"/>
      <c r="F24" s="40"/>
      <c r="G24" s="40"/>
      <c r="H24" s="40"/>
      <c r="I24" s="16"/>
      <c r="J24" s="47" t="s">
        <v>23</v>
      </c>
      <c r="K24" s="375"/>
      <c r="L24" s="16"/>
      <c r="M24" s="12"/>
      <c r="N24" s="77"/>
      <c r="O24" s="73"/>
      <c r="P24" s="72"/>
      <c r="Q24" s="12"/>
      <c r="R24" s="12"/>
      <c r="S24" s="12"/>
      <c r="T24" s="12"/>
      <c r="U24" s="75"/>
      <c r="V24" s="72"/>
      <c r="W24" s="12"/>
      <c r="X24" s="12"/>
      <c r="Y24" s="12"/>
      <c r="Z24" s="75"/>
    </row>
    <row r="25" spans="1:26" s="41" customFormat="1" x14ac:dyDescent="0.25">
      <c r="A25" s="256" t="s">
        <v>61</v>
      </c>
      <c r="B25" s="39"/>
      <c r="C25" s="40"/>
      <c r="D25" s="40"/>
      <c r="E25" s="40"/>
      <c r="F25" s="40"/>
      <c r="G25" s="40"/>
      <c r="H25" s="40"/>
      <c r="I25" s="16"/>
      <c r="J25" s="47"/>
      <c r="K25" s="375"/>
      <c r="L25" s="16"/>
      <c r="M25" s="12"/>
      <c r="N25" s="77"/>
      <c r="O25" s="73"/>
      <c r="P25" s="72"/>
      <c r="Q25" s="12"/>
      <c r="R25" s="12"/>
      <c r="S25" s="12"/>
      <c r="T25" s="12"/>
      <c r="U25" s="75"/>
      <c r="V25" s="72"/>
      <c r="W25" s="12"/>
      <c r="X25" s="12"/>
      <c r="Y25" s="12"/>
      <c r="Z25" s="75"/>
    </row>
    <row r="26" spans="1:26" s="41" customFormat="1" x14ac:dyDescent="0.25">
      <c r="A26" s="256" t="s">
        <v>110</v>
      </c>
      <c r="B26" s="39"/>
      <c r="C26" s="40"/>
      <c r="D26" s="40"/>
      <c r="E26" s="40"/>
      <c r="F26" s="40"/>
      <c r="G26" s="40"/>
      <c r="H26" s="40"/>
      <c r="I26" s="16">
        <v>-23000</v>
      </c>
      <c r="J26" s="47">
        <v>-69750</v>
      </c>
      <c r="K26" s="375">
        <v>-158000</v>
      </c>
      <c r="L26" s="16">
        <v>-79000</v>
      </c>
      <c r="M26" s="12">
        <v>-158000</v>
      </c>
      <c r="N26" s="77">
        <v>-79000</v>
      </c>
      <c r="O26" s="73">
        <v>-158000</v>
      </c>
      <c r="P26" s="72">
        <v>-92000</v>
      </c>
      <c r="Q26" s="12">
        <v>-184000</v>
      </c>
      <c r="R26" s="12">
        <v>-92000</v>
      </c>
      <c r="S26" s="12">
        <v>-184000</v>
      </c>
      <c r="T26" s="12">
        <v>-92000</v>
      </c>
      <c r="U26" s="75">
        <v>-184000</v>
      </c>
      <c r="V26" s="72">
        <v>-104500</v>
      </c>
      <c r="W26" s="12">
        <v>-205000</v>
      </c>
      <c r="X26" s="12">
        <v>-104500</v>
      </c>
      <c r="Y26" s="12">
        <v>-205000</v>
      </c>
      <c r="Z26" s="75">
        <v>-104500</v>
      </c>
    </row>
    <row r="27" spans="1:26" s="37" customFormat="1" x14ac:dyDescent="0.25">
      <c r="A27" s="70"/>
      <c r="B27" s="9"/>
      <c r="C27" s="9"/>
      <c r="D27" s="31"/>
      <c r="E27" s="25"/>
      <c r="F27" s="3"/>
      <c r="G27" s="33"/>
      <c r="H27" s="27"/>
      <c r="I27" s="152"/>
      <c r="J27" s="441"/>
      <c r="K27" s="448"/>
      <c r="L27" s="28"/>
      <c r="M27" s="28"/>
      <c r="N27" s="92"/>
      <c r="O27" s="271"/>
      <c r="P27" s="452"/>
      <c r="Q27" s="153"/>
      <c r="R27" s="153"/>
      <c r="S27" s="153"/>
      <c r="T27" s="153"/>
      <c r="U27" s="271"/>
      <c r="V27" s="452"/>
      <c r="W27" s="153"/>
      <c r="X27" s="153"/>
      <c r="Y27" s="153"/>
      <c r="Z27" s="271"/>
    </row>
    <row r="28" spans="1:26" s="45" customFormat="1" x14ac:dyDescent="0.25">
      <c r="A28" s="72" t="s">
        <v>114</v>
      </c>
      <c r="B28" s="46"/>
      <c r="C28" s="16"/>
      <c r="D28" s="16"/>
      <c r="E28" s="16"/>
      <c r="F28" s="16"/>
      <c r="G28" s="16"/>
      <c r="H28" s="16"/>
      <c r="I28" s="16">
        <f t="shared" ref="I28:W28" si="0">SUM(I2:I27)</f>
        <v>76000</v>
      </c>
      <c r="J28" s="47">
        <f t="shared" si="0"/>
        <v>0</v>
      </c>
      <c r="K28" s="375">
        <f>SUM(K2:K27)</f>
        <v>0</v>
      </c>
      <c r="L28" s="16">
        <f>SUM(L2:L27)</f>
        <v>12500</v>
      </c>
      <c r="M28" s="16">
        <f t="shared" si="0"/>
        <v>0</v>
      </c>
      <c r="N28" s="56">
        <f t="shared" si="0"/>
        <v>0</v>
      </c>
      <c r="O28" s="73">
        <f t="shared" si="0"/>
        <v>0</v>
      </c>
      <c r="P28" s="375">
        <f t="shared" si="0"/>
        <v>15000</v>
      </c>
      <c r="Q28" s="16">
        <f t="shared" si="0"/>
        <v>0</v>
      </c>
      <c r="R28" s="16">
        <f t="shared" si="0"/>
        <v>0</v>
      </c>
      <c r="S28" s="16">
        <f t="shared" si="0"/>
        <v>0</v>
      </c>
      <c r="T28" s="16">
        <f t="shared" si="0"/>
        <v>17500</v>
      </c>
      <c r="U28" s="73">
        <f t="shared" si="0"/>
        <v>0</v>
      </c>
      <c r="V28" s="375">
        <f t="shared" si="0"/>
        <v>0</v>
      </c>
      <c r="W28" s="16">
        <f t="shared" si="0"/>
        <v>0</v>
      </c>
      <c r="X28" s="16">
        <f t="shared" ref="X28:Z28" si="1">SUM(X2:X27)</f>
        <v>20000</v>
      </c>
      <c r="Y28" s="16">
        <f t="shared" si="1"/>
        <v>0</v>
      </c>
      <c r="Z28" s="73">
        <f t="shared" si="1"/>
        <v>0</v>
      </c>
    </row>
    <row r="29" spans="1:26" s="41" customFormat="1" x14ac:dyDescent="0.25">
      <c r="A29" s="256" t="s">
        <v>60</v>
      </c>
      <c r="B29" s="39"/>
      <c r="C29" s="40"/>
      <c r="D29" s="40"/>
      <c r="E29" s="40"/>
      <c r="F29" s="40"/>
      <c r="G29" s="40"/>
      <c r="H29" s="40"/>
      <c r="I29" s="16"/>
      <c r="J29" s="47"/>
      <c r="K29" s="375"/>
      <c r="L29" s="16"/>
      <c r="M29" s="16"/>
      <c r="N29" s="56"/>
      <c r="O29" s="73"/>
      <c r="P29" s="72"/>
      <c r="Q29" s="12"/>
      <c r="R29" s="12"/>
      <c r="S29" s="12"/>
      <c r="T29" s="12"/>
      <c r="U29" s="75"/>
      <c r="V29" s="72"/>
      <c r="W29" s="12"/>
      <c r="X29" s="12"/>
      <c r="Y29" s="12"/>
      <c r="Z29" s="75"/>
    </row>
    <row r="30" spans="1:26" s="41" customFormat="1" x14ac:dyDescent="0.25">
      <c r="A30" s="256" t="s">
        <v>65</v>
      </c>
      <c r="B30" s="39"/>
      <c r="C30" s="40"/>
      <c r="D30" s="40"/>
      <c r="E30" s="40"/>
      <c r="F30" s="40"/>
      <c r="G30" s="40"/>
      <c r="H30" s="40"/>
      <c r="I30" s="16">
        <v>-76000</v>
      </c>
      <c r="J30" s="47">
        <f>SUM(J3:J26)</f>
        <v>0</v>
      </c>
      <c r="K30" s="400">
        <f t="shared" ref="K30:Z30" si="2">SUM(K3:K26)</f>
        <v>0</v>
      </c>
      <c r="L30" s="47">
        <v>-12500</v>
      </c>
      <c r="M30" s="47">
        <f t="shared" si="2"/>
        <v>0</v>
      </c>
      <c r="N30" s="47">
        <f t="shared" si="2"/>
        <v>0</v>
      </c>
      <c r="O30" s="73">
        <f t="shared" si="2"/>
        <v>0</v>
      </c>
      <c r="P30" s="400">
        <v>-15000</v>
      </c>
      <c r="Q30" s="47">
        <f t="shared" si="2"/>
        <v>0</v>
      </c>
      <c r="R30" s="47">
        <f t="shared" si="2"/>
        <v>0</v>
      </c>
      <c r="S30" s="47">
        <f t="shared" si="2"/>
        <v>0</v>
      </c>
      <c r="T30" s="47">
        <v>-17500</v>
      </c>
      <c r="U30" s="73">
        <f t="shared" si="2"/>
        <v>0</v>
      </c>
      <c r="V30" s="400">
        <f t="shared" si="2"/>
        <v>0</v>
      </c>
      <c r="W30" s="47">
        <f t="shared" si="2"/>
        <v>0</v>
      </c>
      <c r="X30" s="47">
        <v>-20000</v>
      </c>
      <c r="Y30" s="47">
        <f t="shared" si="2"/>
        <v>0</v>
      </c>
      <c r="Z30" s="73">
        <f t="shared" si="2"/>
        <v>0</v>
      </c>
    </row>
    <row r="31" spans="1:26" s="41" customFormat="1" x14ac:dyDescent="0.25">
      <c r="A31" s="256" t="s">
        <v>63</v>
      </c>
      <c r="B31" s="39"/>
      <c r="C31" s="40"/>
      <c r="D31" s="40"/>
      <c r="E31" s="40"/>
      <c r="F31" s="40"/>
      <c r="G31" s="40"/>
      <c r="H31" s="40"/>
      <c r="I31" s="16">
        <f>SUM(I28:I30)</f>
        <v>0</v>
      </c>
      <c r="J31" s="47">
        <f t="shared" ref="J31:W31" si="3">SUM(J28:J30)</f>
        <v>0</v>
      </c>
      <c r="K31" s="375">
        <f t="shared" si="3"/>
        <v>0</v>
      </c>
      <c r="L31" s="16">
        <f t="shared" si="3"/>
        <v>0</v>
      </c>
      <c r="M31" s="16">
        <f t="shared" si="3"/>
        <v>0</v>
      </c>
      <c r="N31" s="56">
        <f t="shared" si="3"/>
        <v>0</v>
      </c>
      <c r="O31" s="73">
        <f t="shared" si="3"/>
        <v>0</v>
      </c>
      <c r="P31" s="375">
        <f t="shared" si="3"/>
        <v>0</v>
      </c>
      <c r="Q31" s="16">
        <f t="shared" si="3"/>
        <v>0</v>
      </c>
      <c r="R31" s="16">
        <f t="shared" si="3"/>
        <v>0</v>
      </c>
      <c r="S31" s="16">
        <f t="shared" si="3"/>
        <v>0</v>
      </c>
      <c r="T31" s="16">
        <f t="shared" si="3"/>
        <v>0</v>
      </c>
      <c r="U31" s="73">
        <f t="shared" si="3"/>
        <v>0</v>
      </c>
      <c r="V31" s="375">
        <f t="shared" si="3"/>
        <v>0</v>
      </c>
      <c r="W31" s="16">
        <f t="shared" si="3"/>
        <v>0</v>
      </c>
      <c r="X31" s="16">
        <f t="shared" ref="X31:Z31" si="4">SUM(X28:X30)</f>
        <v>0</v>
      </c>
      <c r="Y31" s="16">
        <f t="shared" si="4"/>
        <v>0</v>
      </c>
      <c r="Z31" s="73">
        <f t="shared" si="4"/>
        <v>0</v>
      </c>
    </row>
    <row r="32" spans="1:26" s="41" customFormat="1" ht="30.75" x14ac:dyDescent="0.25">
      <c r="A32" s="321" t="s">
        <v>109</v>
      </c>
      <c r="B32" s="39"/>
      <c r="C32" s="40"/>
      <c r="D32" s="40"/>
      <c r="E32" s="40"/>
      <c r="F32" s="40"/>
      <c r="G32" s="40"/>
      <c r="H32" s="40"/>
      <c r="I32" s="16">
        <v>0</v>
      </c>
      <c r="J32" s="47">
        <v>-80000</v>
      </c>
      <c r="K32" s="400">
        <v>-120000</v>
      </c>
      <c r="L32" s="47">
        <v>-107500</v>
      </c>
      <c r="M32" s="47">
        <v>-120000</v>
      </c>
      <c r="N32" s="47">
        <v>-120000</v>
      </c>
      <c r="O32" s="73">
        <v>-120000</v>
      </c>
      <c r="P32" s="400">
        <v>-125000</v>
      </c>
      <c r="Q32" s="47">
        <v>-140000</v>
      </c>
      <c r="R32" s="47">
        <v>-140000</v>
      </c>
      <c r="S32" s="47">
        <v>-140000</v>
      </c>
      <c r="T32" s="47">
        <v>-122500</v>
      </c>
      <c r="U32" s="73">
        <v>-140000</v>
      </c>
      <c r="V32" s="400">
        <v>-170000</v>
      </c>
      <c r="W32" s="47">
        <v>-170000</v>
      </c>
      <c r="X32" s="47">
        <v>-150000</v>
      </c>
      <c r="Y32" s="47">
        <v>-170000</v>
      </c>
      <c r="Z32" s="73">
        <v>-170000</v>
      </c>
    </row>
    <row r="33" spans="1:26" s="45" customFormat="1" x14ac:dyDescent="0.25">
      <c r="A33" s="272" t="s">
        <v>62</v>
      </c>
      <c r="B33" s="51"/>
      <c r="C33" s="52"/>
      <c r="D33" s="52"/>
      <c r="E33" s="52"/>
      <c r="F33" s="50"/>
      <c r="G33" s="50"/>
      <c r="H33" s="50"/>
      <c r="I33" s="50">
        <f>SUM(I29+I30+I32)</f>
        <v>-76000</v>
      </c>
      <c r="J33" s="442">
        <f t="shared" ref="J33:W33" si="5">SUM(J29+J30+J32)</f>
        <v>-80000</v>
      </c>
      <c r="K33" s="449">
        <f t="shared" si="5"/>
        <v>-120000</v>
      </c>
      <c r="L33" s="50">
        <f t="shared" si="5"/>
        <v>-120000</v>
      </c>
      <c r="M33" s="50">
        <f t="shared" si="5"/>
        <v>-120000</v>
      </c>
      <c r="N33" s="57">
        <f t="shared" si="5"/>
        <v>-120000</v>
      </c>
      <c r="O33" s="74">
        <f t="shared" si="5"/>
        <v>-120000</v>
      </c>
      <c r="P33" s="449">
        <f t="shared" si="5"/>
        <v>-140000</v>
      </c>
      <c r="Q33" s="50">
        <f t="shared" si="5"/>
        <v>-140000</v>
      </c>
      <c r="R33" s="50">
        <f t="shared" si="5"/>
        <v>-140000</v>
      </c>
      <c r="S33" s="50">
        <f t="shared" si="5"/>
        <v>-140000</v>
      </c>
      <c r="T33" s="50">
        <f t="shared" si="5"/>
        <v>-140000</v>
      </c>
      <c r="U33" s="74">
        <f t="shared" si="5"/>
        <v>-140000</v>
      </c>
      <c r="V33" s="449">
        <f t="shared" si="5"/>
        <v>-170000</v>
      </c>
      <c r="W33" s="50">
        <f t="shared" si="5"/>
        <v>-170000</v>
      </c>
      <c r="X33" s="50">
        <f t="shared" ref="X33:Z33" si="6">SUM(X29+X30+X32)</f>
        <v>-170000</v>
      </c>
      <c r="Y33" s="50">
        <f t="shared" si="6"/>
        <v>-170000</v>
      </c>
      <c r="Z33" s="74">
        <f t="shared" si="6"/>
        <v>-170000</v>
      </c>
    </row>
    <row r="34" spans="1:26" s="41" customFormat="1" x14ac:dyDescent="0.25">
      <c r="A34" s="256"/>
      <c r="B34" s="39"/>
      <c r="C34" s="40"/>
      <c r="D34" s="40"/>
      <c r="E34" s="40"/>
      <c r="F34" s="40"/>
      <c r="G34" s="40"/>
      <c r="H34" s="40"/>
      <c r="I34" s="16"/>
      <c r="J34" s="47"/>
      <c r="K34" s="375"/>
      <c r="L34" s="16"/>
      <c r="M34" s="12"/>
      <c r="N34" s="77"/>
      <c r="O34" s="73"/>
      <c r="P34" s="72"/>
      <c r="Q34" s="12"/>
      <c r="R34" s="12"/>
      <c r="S34" s="12"/>
      <c r="T34" s="12"/>
      <c r="U34" s="75"/>
      <c r="V34" s="72"/>
      <c r="W34" s="12"/>
      <c r="X34" s="12"/>
      <c r="Y34" s="12"/>
      <c r="Z34" s="75"/>
    </row>
    <row r="35" spans="1:26" s="45" customFormat="1" ht="16.5" thickBot="1" x14ac:dyDescent="0.3">
      <c r="A35" s="273" t="s">
        <v>211</v>
      </c>
      <c r="B35" s="274"/>
      <c r="C35" s="275"/>
      <c r="D35" s="275"/>
      <c r="E35" s="275"/>
      <c r="F35" s="275"/>
      <c r="G35" s="275"/>
      <c r="H35" s="275">
        <v>40783</v>
      </c>
      <c r="I35" s="275">
        <f>SUM(H35+I32-I26)</f>
        <v>63783</v>
      </c>
      <c r="J35" s="443">
        <f t="shared" ref="J35:W35" si="7">SUM(I35+J26-J32)</f>
        <v>74033</v>
      </c>
      <c r="K35" s="273">
        <f t="shared" si="7"/>
        <v>36033</v>
      </c>
      <c r="L35" s="276">
        <f t="shared" si="7"/>
        <v>64533</v>
      </c>
      <c r="M35" s="276">
        <f t="shared" si="7"/>
        <v>26533</v>
      </c>
      <c r="N35" s="278">
        <f t="shared" si="7"/>
        <v>67533</v>
      </c>
      <c r="O35" s="277">
        <f t="shared" si="7"/>
        <v>29533</v>
      </c>
      <c r="P35" s="273">
        <f t="shared" si="7"/>
        <v>62533</v>
      </c>
      <c r="Q35" s="276">
        <f t="shared" si="7"/>
        <v>18533</v>
      </c>
      <c r="R35" s="276">
        <f t="shared" si="7"/>
        <v>66533</v>
      </c>
      <c r="S35" s="276">
        <f t="shared" si="7"/>
        <v>22533</v>
      </c>
      <c r="T35" s="276">
        <f t="shared" si="7"/>
        <v>53033</v>
      </c>
      <c r="U35" s="277">
        <f t="shared" si="7"/>
        <v>9033</v>
      </c>
      <c r="V35" s="273">
        <f t="shared" si="7"/>
        <v>74533</v>
      </c>
      <c r="W35" s="276">
        <f t="shared" si="7"/>
        <v>39533</v>
      </c>
      <c r="X35" s="276">
        <f t="shared" ref="X35" si="8">SUM(W35+X26-X32)</f>
        <v>85033</v>
      </c>
      <c r="Y35" s="276">
        <f t="shared" ref="Y35" si="9">SUM(X35+Y26-Y32)</f>
        <v>50033</v>
      </c>
      <c r="Z35" s="277">
        <f t="shared" ref="Z35" si="10">SUM(Y35+Z26-Z32)</f>
        <v>115533</v>
      </c>
    </row>
    <row r="36" spans="1:26" ht="16.5" thickTop="1" x14ac:dyDescent="0.25"/>
  </sheetData>
  <mergeCells count="1">
    <mergeCell ref="E17:E18"/>
  </mergeCells>
  <phoneticPr fontId="10" type="noConversion"/>
  <pageMargins left="0.2" right="0.2" top="0.25" bottom="0.25" header="0" footer="0"/>
  <pageSetup scale="4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Y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ColWidth="9.140625" defaultRowHeight="15.75" x14ac:dyDescent="0.25"/>
  <cols>
    <col min="1" max="1" width="23.85546875" style="78" customWidth="1"/>
    <col min="2" max="2" width="13.42578125" style="78" customWidth="1"/>
    <col min="3" max="3" width="11" style="78" customWidth="1"/>
    <col min="4" max="4" width="13" style="78" customWidth="1"/>
    <col min="5" max="5" width="29.5703125" style="78" customWidth="1"/>
    <col min="6" max="6" width="19.85546875" style="78" customWidth="1"/>
    <col min="7" max="7" width="16" style="78" customWidth="1"/>
    <col min="8" max="12" width="11.7109375" style="78" customWidth="1"/>
    <col min="13" max="25" width="10.28515625" style="78" bestFit="1" customWidth="1"/>
    <col min="26" max="16384" width="9.140625" style="78"/>
  </cols>
  <sheetData>
    <row r="1" spans="1:25" ht="48.75" thickTop="1" thickBot="1" x14ac:dyDescent="0.3">
      <c r="A1" s="136" t="s">
        <v>241</v>
      </c>
      <c r="B1" s="137" t="s">
        <v>0</v>
      </c>
      <c r="C1" s="137" t="s">
        <v>1</v>
      </c>
      <c r="D1" s="138" t="s">
        <v>2</v>
      </c>
      <c r="E1" s="139" t="s">
        <v>3</v>
      </c>
      <c r="F1" s="140" t="s">
        <v>4</v>
      </c>
      <c r="G1" s="164" t="s">
        <v>6</v>
      </c>
      <c r="H1" s="141" t="s">
        <v>8</v>
      </c>
      <c r="I1" s="460" t="s">
        <v>9</v>
      </c>
      <c r="J1" s="141" t="s">
        <v>10</v>
      </c>
      <c r="K1" s="141" t="s">
        <v>11</v>
      </c>
      <c r="L1" s="141" t="s">
        <v>12</v>
      </c>
      <c r="M1" s="154" t="s">
        <v>13</v>
      </c>
      <c r="N1" s="141" t="s">
        <v>14</v>
      </c>
      <c r="O1" s="141" t="s">
        <v>15</v>
      </c>
      <c r="P1" s="141" t="s">
        <v>16</v>
      </c>
      <c r="Q1" s="141" t="s">
        <v>17</v>
      </c>
      <c r="R1" s="141" t="s">
        <v>107</v>
      </c>
      <c r="S1" s="141" t="s">
        <v>18</v>
      </c>
      <c r="T1" s="141" t="s">
        <v>19</v>
      </c>
      <c r="U1" s="141" t="s">
        <v>108</v>
      </c>
      <c r="V1" s="141" t="s">
        <v>20</v>
      </c>
      <c r="W1" s="154" t="s">
        <v>245</v>
      </c>
      <c r="X1" s="141" t="s">
        <v>246</v>
      </c>
      <c r="Y1" s="154" t="s">
        <v>247</v>
      </c>
    </row>
    <row r="2" spans="1:25" ht="16.5" thickTop="1" x14ac:dyDescent="0.25">
      <c r="A2" s="279"/>
      <c r="B2" s="142"/>
      <c r="C2" s="143"/>
      <c r="D2" s="144"/>
      <c r="E2" s="145"/>
      <c r="F2" s="146"/>
      <c r="G2" s="148"/>
      <c r="H2" s="147"/>
      <c r="I2" s="461"/>
      <c r="J2" s="466"/>
      <c r="K2" s="147"/>
      <c r="L2" s="147"/>
      <c r="M2" s="150"/>
      <c r="N2" s="280"/>
      <c r="O2" s="472"/>
      <c r="P2" s="150"/>
      <c r="Q2" s="150"/>
      <c r="R2" s="150"/>
      <c r="S2" s="150"/>
      <c r="T2" s="280"/>
      <c r="U2" s="472"/>
      <c r="V2" s="150"/>
      <c r="W2" s="155"/>
      <c r="X2" s="150"/>
      <c r="Y2" s="474"/>
    </row>
    <row r="3" spans="1:25" x14ac:dyDescent="0.25">
      <c r="A3" s="266" t="s">
        <v>143</v>
      </c>
      <c r="B3" s="80">
        <v>2021</v>
      </c>
      <c r="C3" s="80" t="s">
        <v>59</v>
      </c>
      <c r="D3" s="82">
        <v>6</v>
      </c>
      <c r="E3" s="134" t="s">
        <v>144</v>
      </c>
      <c r="F3" s="135">
        <v>3744</v>
      </c>
      <c r="G3" s="149" t="s">
        <v>158</v>
      </c>
      <c r="H3" s="85"/>
      <c r="I3" s="439"/>
      <c r="J3" s="446"/>
      <c r="K3" s="85"/>
      <c r="L3" s="85" t="s">
        <v>23</v>
      </c>
      <c r="M3" s="151">
        <v>7500</v>
      </c>
      <c r="N3" s="267"/>
      <c r="O3" s="451"/>
      <c r="P3" s="151"/>
      <c r="Q3" s="151"/>
      <c r="R3" s="151" t="s">
        <v>23</v>
      </c>
      <c r="S3" s="151">
        <v>10000</v>
      </c>
      <c r="T3" s="267"/>
      <c r="U3" s="451"/>
      <c r="V3" s="151"/>
      <c r="W3" s="156"/>
      <c r="X3" s="151"/>
      <c r="Y3" s="475">
        <v>10000</v>
      </c>
    </row>
    <row r="4" spans="1:25" x14ac:dyDescent="0.25">
      <c r="A4" s="266"/>
      <c r="B4" s="80"/>
      <c r="C4" s="80"/>
      <c r="D4" s="82"/>
      <c r="E4" s="134"/>
      <c r="F4" s="135"/>
      <c r="G4" s="43"/>
      <c r="H4" s="85"/>
      <c r="I4" s="439"/>
      <c r="J4" s="446"/>
      <c r="K4" s="85"/>
      <c r="L4" s="85"/>
      <c r="M4" s="151"/>
      <c r="N4" s="267"/>
      <c r="O4" s="451"/>
      <c r="P4" s="151"/>
      <c r="Q4" s="151"/>
      <c r="R4" s="151"/>
      <c r="S4" s="151"/>
      <c r="T4" s="267"/>
      <c r="U4" s="451"/>
      <c r="V4" s="151"/>
      <c r="W4" s="156"/>
      <c r="X4" s="151"/>
      <c r="Y4" s="475"/>
    </row>
    <row r="5" spans="1:25" x14ac:dyDescent="0.25">
      <c r="A5" s="266" t="s">
        <v>145</v>
      </c>
      <c r="B5" s="80">
        <v>2013</v>
      </c>
      <c r="C5" s="80" t="s">
        <v>153</v>
      </c>
      <c r="D5" s="82">
        <v>6</v>
      </c>
      <c r="E5" s="134" t="s">
        <v>146</v>
      </c>
      <c r="F5" s="135">
        <v>3449</v>
      </c>
      <c r="G5" s="79" t="s">
        <v>158</v>
      </c>
      <c r="H5" s="88"/>
      <c r="I5" s="440">
        <v>5000</v>
      </c>
      <c r="J5" s="447"/>
      <c r="K5" s="88"/>
      <c r="L5" s="88"/>
      <c r="M5" s="151"/>
      <c r="N5" s="267"/>
      <c r="O5" s="451">
        <v>10000</v>
      </c>
      <c r="P5" s="151"/>
      <c r="Q5" s="151"/>
      <c r="R5" s="151"/>
      <c r="S5" s="151"/>
      <c r="T5" s="267"/>
      <c r="U5" s="451">
        <v>10000</v>
      </c>
      <c r="V5" s="151"/>
      <c r="W5" s="156"/>
      <c r="X5" s="151"/>
      <c r="Y5" s="475"/>
    </row>
    <row r="6" spans="1:25" x14ac:dyDescent="0.25">
      <c r="A6" s="266"/>
      <c r="B6" s="80"/>
      <c r="C6" s="80"/>
      <c r="D6" s="82"/>
      <c r="E6" s="134"/>
      <c r="F6" s="135"/>
      <c r="G6" s="81"/>
      <c r="H6" s="88"/>
      <c r="I6" s="440"/>
      <c r="J6" s="447"/>
      <c r="K6" s="88"/>
      <c r="L6" s="88"/>
      <c r="M6" s="151"/>
      <c r="N6" s="267"/>
      <c r="O6" s="451"/>
      <c r="P6" s="151"/>
      <c r="Q6" s="151"/>
      <c r="R6" s="151"/>
      <c r="S6" s="151"/>
      <c r="T6" s="267"/>
      <c r="U6" s="451"/>
      <c r="V6" s="151"/>
      <c r="W6" s="156"/>
      <c r="X6" s="151"/>
      <c r="Y6" s="475"/>
    </row>
    <row r="7" spans="1:25" x14ac:dyDescent="0.25">
      <c r="A7" s="266" t="s">
        <v>147</v>
      </c>
      <c r="B7" s="80"/>
      <c r="C7" s="80"/>
      <c r="D7" s="82">
        <v>6</v>
      </c>
      <c r="E7" s="134" t="s">
        <v>148</v>
      </c>
      <c r="F7" s="135">
        <v>4302</v>
      </c>
      <c r="G7" s="43" t="s">
        <v>158</v>
      </c>
      <c r="H7" s="85"/>
      <c r="I7" s="439"/>
      <c r="J7" s="446"/>
      <c r="K7" s="85">
        <v>7500</v>
      </c>
      <c r="L7" s="85"/>
      <c r="M7" s="151"/>
      <c r="N7" s="267"/>
      <c r="O7" s="451"/>
      <c r="P7" s="151"/>
      <c r="Q7" s="151">
        <v>10000</v>
      </c>
      <c r="R7" s="151"/>
      <c r="S7" s="151"/>
      <c r="T7" s="267"/>
      <c r="U7" s="451"/>
      <c r="V7" s="151"/>
      <c r="W7" s="156">
        <v>10000</v>
      </c>
      <c r="X7" s="151"/>
      <c r="Y7" s="475"/>
    </row>
    <row r="8" spans="1:25" x14ac:dyDescent="0.25">
      <c r="A8" s="266"/>
      <c r="B8" s="80"/>
      <c r="C8" s="80"/>
      <c r="D8" s="82"/>
      <c r="E8" s="134"/>
      <c r="F8" s="135"/>
      <c r="G8" s="43"/>
      <c r="H8" s="85"/>
      <c r="I8" s="439"/>
      <c r="J8" s="446"/>
      <c r="K8" s="85"/>
      <c r="L8" s="85"/>
      <c r="M8" s="151"/>
      <c r="N8" s="267"/>
      <c r="O8" s="451"/>
      <c r="P8" s="151"/>
      <c r="Q8" s="151"/>
      <c r="R8" s="151"/>
      <c r="S8" s="151"/>
      <c r="T8" s="267"/>
      <c r="U8" s="451"/>
      <c r="V8" s="151"/>
      <c r="W8" s="156"/>
      <c r="X8" s="151"/>
      <c r="Y8" s="475"/>
    </row>
    <row r="9" spans="1:25" x14ac:dyDescent="0.25">
      <c r="A9" s="266" t="s">
        <v>149</v>
      </c>
      <c r="B9" s="80">
        <v>2016</v>
      </c>
      <c r="C9" s="80" t="s">
        <v>76</v>
      </c>
      <c r="D9" s="82">
        <v>6</v>
      </c>
      <c r="E9" s="598" t="s">
        <v>154</v>
      </c>
      <c r="F9" s="135">
        <v>7500</v>
      </c>
      <c r="G9" s="43" t="s">
        <v>158</v>
      </c>
      <c r="H9" s="85">
        <v>10000</v>
      </c>
      <c r="I9" s="439"/>
      <c r="J9" s="446"/>
      <c r="K9" s="85"/>
      <c r="L9" s="85"/>
      <c r="M9" s="151"/>
      <c r="N9" s="267">
        <v>15000</v>
      </c>
      <c r="O9" s="451"/>
      <c r="P9" s="151"/>
      <c r="Q9" s="151"/>
      <c r="R9" s="151"/>
      <c r="S9" s="151"/>
      <c r="T9" s="267">
        <v>20000</v>
      </c>
      <c r="U9" s="451"/>
      <c r="V9" s="151"/>
      <c r="W9" s="156"/>
      <c r="X9" s="151"/>
      <c r="Y9" s="475"/>
    </row>
    <row r="10" spans="1:25" x14ac:dyDescent="0.25">
      <c r="A10" s="266"/>
      <c r="B10" s="80"/>
      <c r="C10" s="80"/>
      <c r="D10" s="82"/>
      <c r="E10" s="599"/>
      <c r="F10" s="135"/>
      <c r="G10" s="43"/>
      <c r="H10" s="85"/>
      <c r="I10" s="439"/>
      <c r="J10" s="446"/>
      <c r="K10" s="85"/>
      <c r="L10" s="85"/>
      <c r="M10" s="151"/>
      <c r="N10" s="267"/>
      <c r="O10" s="451"/>
      <c r="P10" s="151"/>
      <c r="Q10" s="151"/>
      <c r="R10" s="151"/>
      <c r="S10" s="151"/>
      <c r="T10" s="267"/>
      <c r="U10" s="451"/>
      <c r="V10" s="151"/>
      <c r="W10" s="156"/>
      <c r="X10" s="151"/>
      <c r="Y10" s="475"/>
    </row>
    <row r="11" spans="1:25" x14ac:dyDescent="0.25">
      <c r="A11" s="266"/>
      <c r="B11" s="80"/>
      <c r="C11" s="80"/>
      <c r="D11" s="82"/>
      <c r="E11" s="134"/>
      <c r="F11" s="135"/>
      <c r="G11" s="43"/>
      <c r="H11" s="85"/>
      <c r="I11" s="439"/>
      <c r="J11" s="446"/>
      <c r="K11" s="85"/>
      <c r="L11" s="85"/>
      <c r="M11" s="151"/>
      <c r="N11" s="267"/>
      <c r="O11" s="451"/>
      <c r="P11" s="151"/>
      <c r="Q11" s="151"/>
      <c r="R11" s="151"/>
      <c r="S11" s="151"/>
      <c r="T11" s="267"/>
      <c r="U11" s="451"/>
      <c r="V11" s="151"/>
      <c r="W11" s="156"/>
      <c r="X11" s="151"/>
      <c r="Y11" s="475"/>
    </row>
    <row r="12" spans="1:25" s="495" customFormat="1" x14ac:dyDescent="0.25">
      <c r="A12" s="482" t="s">
        <v>150</v>
      </c>
      <c r="B12" s="483"/>
      <c r="C12" s="483"/>
      <c r="D12" s="484">
        <v>4</v>
      </c>
      <c r="E12" s="485" t="s">
        <v>155</v>
      </c>
      <c r="F12" s="486"/>
      <c r="G12" s="341" t="s">
        <v>158</v>
      </c>
      <c r="H12" s="487">
        <v>1500</v>
      </c>
      <c r="I12" s="488">
        <v>3000</v>
      </c>
      <c r="J12" s="489">
        <v>4500</v>
      </c>
      <c r="K12" s="487">
        <v>4500</v>
      </c>
      <c r="L12" s="487">
        <v>2000</v>
      </c>
      <c r="M12" s="490">
        <v>4000</v>
      </c>
      <c r="N12" s="491">
        <v>6000</v>
      </c>
      <c r="O12" s="492">
        <v>6000</v>
      </c>
      <c r="P12" s="490">
        <v>2500</v>
      </c>
      <c r="Q12" s="490">
        <v>5000</v>
      </c>
      <c r="R12" s="490">
        <v>5000</v>
      </c>
      <c r="S12" s="490">
        <v>7500</v>
      </c>
      <c r="T12" s="491">
        <v>3000</v>
      </c>
      <c r="U12" s="492">
        <v>6000</v>
      </c>
      <c r="V12" s="490">
        <v>9000</v>
      </c>
      <c r="W12" s="493">
        <v>6000</v>
      </c>
      <c r="X12" s="490">
        <v>9000</v>
      </c>
      <c r="Y12" s="494">
        <v>6000</v>
      </c>
    </row>
    <row r="13" spans="1:25" x14ac:dyDescent="0.25">
      <c r="A13" s="266"/>
      <c r="B13" s="80"/>
      <c r="C13" s="80"/>
      <c r="D13" s="82"/>
      <c r="E13" s="134"/>
      <c r="F13" s="135"/>
      <c r="G13" s="43"/>
      <c r="H13" s="85"/>
      <c r="I13" s="439"/>
      <c r="J13" s="446"/>
      <c r="K13" s="85"/>
      <c r="L13" s="85"/>
      <c r="M13" s="151"/>
      <c r="N13" s="267"/>
      <c r="O13" s="451"/>
      <c r="P13" s="151"/>
      <c r="Q13" s="151"/>
      <c r="R13" s="151"/>
      <c r="S13" s="151"/>
      <c r="T13" s="267"/>
      <c r="U13" s="451"/>
      <c r="V13" s="151"/>
      <c r="W13" s="156"/>
      <c r="X13" s="151"/>
      <c r="Y13" s="475"/>
    </row>
    <row r="14" spans="1:25" s="495" customFormat="1" x14ac:dyDescent="0.25">
      <c r="A14" s="482" t="s">
        <v>151</v>
      </c>
      <c r="B14" s="483"/>
      <c r="C14" s="483"/>
      <c r="D14" s="484">
        <v>4</v>
      </c>
      <c r="E14" s="485" t="s">
        <v>156</v>
      </c>
      <c r="F14" s="486"/>
      <c r="G14" s="341" t="s">
        <v>158</v>
      </c>
      <c r="H14" s="487"/>
      <c r="I14" s="488">
        <v>1500</v>
      </c>
      <c r="J14" s="489"/>
      <c r="K14" s="487">
        <v>4500</v>
      </c>
      <c r="L14" s="487"/>
      <c r="M14" s="490">
        <v>1700</v>
      </c>
      <c r="N14" s="491"/>
      <c r="O14" s="492">
        <v>5100</v>
      </c>
      <c r="P14" s="490"/>
      <c r="Q14" s="490">
        <v>1900</v>
      </c>
      <c r="R14" s="490"/>
      <c r="S14" s="490">
        <v>5700</v>
      </c>
      <c r="T14" s="491"/>
      <c r="U14" s="492">
        <v>2100</v>
      </c>
      <c r="V14" s="490"/>
      <c r="W14" s="493">
        <v>2100</v>
      </c>
      <c r="X14" s="490"/>
      <c r="Y14" s="494">
        <v>2100</v>
      </c>
    </row>
    <row r="15" spans="1:25" x14ac:dyDescent="0.25">
      <c r="A15" s="266"/>
      <c r="B15" s="80"/>
      <c r="C15" s="80"/>
      <c r="D15" s="82"/>
      <c r="E15" s="86"/>
      <c r="F15" s="83"/>
      <c r="G15" s="43"/>
      <c r="H15" s="85"/>
      <c r="I15" s="439"/>
      <c r="J15" s="446"/>
      <c r="K15" s="85"/>
      <c r="L15" s="85"/>
      <c r="M15" s="151"/>
      <c r="N15" s="267"/>
      <c r="O15" s="451"/>
      <c r="P15" s="151"/>
      <c r="Q15" s="151"/>
      <c r="R15" s="151"/>
      <c r="S15" s="151"/>
      <c r="T15" s="267"/>
      <c r="U15" s="451"/>
      <c r="V15" s="151"/>
      <c r="W15" s="156"/>
      <c r="X15" s="151"/>
      <c r="Y15" s="475"/>
    </row>
    <row r="16" spans="1:25" ht="16.5" thickBot="1" x14ac:dyDescent="0.3">
      <c r="A16" s="281" t="s">
        <v>157</v>
      </c>
      <c r="B16" s="198"/>
      <c r="C16" s="198"/>
      <c r="D16" s="199">
        <v>15</v>
      </c>
      <c r="E16" s="197"/>
      <c r="F16" s="200"/>
      <c r="G16" s="201" t="s">
        <v>158</v>
      </c>
      <c r="H16" s="457">
        <v>10000</v>
      </c>
      <c r="I16" s="462"/>
      <c r="J16" s="467"/>
      <c r="K16" s="457"/>
      <c r="L16" s="457"/>
      <c r="M16" s="458"/>
      <c r="N16" s="468"/>
      <c r="O16" s="473"/>
      <c r="P16" s="458"/>
      <c r="Q16" s="458"/>
      <c r="R16" s="458"/>
      <c r="S16" s="458"/>
      <c r="T16" s="468"/>
      <c r="U16" s="473"/>
      <c r="V16" s="458"/>
      <c r="W16" s="465"/>
      <c r="X16" s="458"/>
      <c r="Y16" s="476"/>
    </row>
    <row r="17" spans="1:25" ht="16.5" thickTop="1" x14ac:dyDescent="0.25">
      <c r="A17" s="282"/>
      <c r="B17" s="123"/>
      <c r="C17" s="123"/>
      <c r="D17" s="124"/>
      <c r="E17" s="125"/>
      <c r="F17" s="126"/>
      <c r="G17" s="196"/>
      <c r="H17" s="459"/>
      <c r="I17" s="463"/>
      <c r="J17" s="469"/>
      <c r="K17" s="459"/>
      <c r="L17" s="459"/>
      <c r="M17" s="150"/>
      <c r="N17" s="280"/>
      <c r="O17" s="472"/>
      <c r="P17" s="150"/>
      <c r="Q17" s="150"/>
      <c r="R17" s="150"/>
      <c r="S17" s="150"/>
      <c r="T17" s="280"/>
      <c r="U17" s="472"/>
      <c r="V17" s="150"/>
      <c r="W17" s="155"/>
      <c r="X17" s="150"/>
      <c r="Y17" s="474"/>
    </row>
    <row r="18" spans="1:25" s="41" customFormat="1" x14ac:dyDescent="0.25">
      <c r="A18" s="257" t="s">
        <v>61</v>
      </c>
      <c r="B18" s="181"/>
      <c r="C18" s="182"/>
      <c r="D18" s="182"/>
      <c r="E18" s="182"/>
      <c r="F18" s="182"/>
      <c r="G18" s="182"/>
      <c r="H18" s="16">
        <v>-20000</v>
      </c>
      <c r="I18" s="47"/>
      <c r="J18" s="375"/>
      <c r="K18" s="16"/>
      <c r="L18" s="12"/>
      <c r="M18" s="12"/>
      <c r="N18" s="73"/>
      <c r="O18" s="72"/>
      <c r="P18" s="12"/>
      <c r="Q18" s="12"/>
      <c r="R18" s="12"/>
      <c r="S18" s="12"/>
      <c r="T18" s="75"/>
      <c r="U18" s="72"/>
      <c r="V18" s="12"/>
      <c r="W18" s="77"/>
      <c r="X18" s="12"/>
      <c r="Y18" s="477"/>
    </row>
    <row r="19" spans="1:25" s="41" customFormat="1" ht="16.5" thickBot="1" x14ac:dyDescent="0.3">
      <c r="A19" s="283"/>
      <c r="B19" s="203"/>
      <c r="C19" s="204"/>
      <c r="D19" s="204"/>
      <c r="E19" s="204"/>
      <c r="F19" s="204"/>
      <c r="G19" s="204"/>
      <c r="H19" s="456"/>
      <c r="I19" s="435"/>
      <c r="J19" s="470"/>
      <c r="K19" s="456"/>
      <c r="L19" s="379"/>
      <c r="M19" s="379"/>
      <c r="N19" s="259"/>
      <c r="O19" s="378"/>
      <c r="P19" s="379"/>
      <c r="Q19" s="379"/>
      <c r="R19" s="379"/>
      <c r="S19" s="379"/>
      <c r="T19" s="380"/>
      <c r="U19" s="378"/>
      <c r="V19" s="379"/>
      <c r="W19" s="390"/>
      <c r="X19" s="379"/>
      <c r="Y19" s="478"/>
    </row>
    <row r="20" spans="1:25" s="45" customFormat="1" ht="16.5" thickTop="1" x14ac:dyDescent="0.25">
      <c r="A20" s="284" t="s">
        <v>114</v>
      </c>
      <c r="B20" s="202"/>
      <c r="C20" s="169"/>
      <c r="D20" s="169"/>
      <c r="E20" s="169"/>
      <c r="F20" s="169"/>
      <c r="G20" s="169"/>
      <c r="H20" s="169">
        <f t="shared" ref="H20:V20" si="0">SUM(H2:H19)</f>
        <v>1500</v>
      </c>
      <c r="I20" s="368">
        <f t="shared" si="0"/>
        <v>9500</v>
      </c>
      <c r="J20" s="377">
        <f t="shared" si="0"/>
        <v>4500</v>
      </c>
      <c r="K20" s="169">
        <f t="shared" si="0"/>
        <v>16500</v>
      </c>
      <c r="L20" s="171">
        <f t="shared" si="0"/>
        <v>2000</v>
      </c>
      <c r="M20" s="192">
        <f t="shared" si="0"/>
        <v>13200</v>
      </c>
      <c r="N20" s="171">
        <f t="shared" si="0"/>
        <v>21000</v>
      </c>
      <c r="O20" s="377">
        <f t="shared" si="0"/>
        <v>21100</v>
      </c>
      <c r="P20" s="169">
        <f t="shared" si="0"/>
        <v>2500</v>
      </c>
      <c r="Q20" s="169">
        <f t="shared" si="0"/>
        <v>16900</v>
      </c>
      <c r="R20" s="169">
        <f t="shared" si="0"/>
        <v>5000</v>
      </c>
      <c r="S20" s="169">
        <f t="shared" si="0"/>
        <v>23200</v>
      </c>
      <c r="T20" s="171">
        <f t="shared" si="0"/>
        <v>23000</v>
      </c>
      <c r="U20" s="377">
        <f t="shared" si="0"/>
        <v>18100</v>
      </c>
      <c r="V20" s="171">
        <f t="shared" si="0"/>
        <v>9000</v>
      </c>
      <c r="W20" s="192">
        <f t="shared" ref="W20:Y20" si="1">SUM(W2:W19)</f>
        <v>18100</v>
      </c>
      <c r="X20" s="171">
        <f t="shared" si="1"/>
        <v>9000</v>
      </c>
      <c r="Y20" s="479">
        <f t="shared" si="1"/>
        <v>18100</v>
      </c>
    </row>
    <row r="21" spans="1:25" s="41" customFormat="1" x14ac:dyDescent="0.25">
      <c r="A21" s="256" t="s">
        <v>65</v>
      </c>
      <c r="B21" s="39"/>
      <c r="C21" s="40"/>
      <c r="D21" s="40"/>
      <c r="E21" s="40"/>
      <c r="F21" s="40"/>
      <c r="G21" s="40"/>
      <c r="H21" s="16">
        <v>-1500</v>
      </c>
      <c r="I21" s="47">
        <v>-9000</v>
      </c>
      <c r="J21" s="375">
        <v>-4500</v>
      </c>
      <c r="K21" s="16">
        <v>-13500</v>
      </c>
      <c r="L21" s="73">
        <v>-2000</v>
      </c>
      <c r="M21" s="56">
        <v>-10300</v>
      </c>
      <c r="N21" s="73">
        <v>-6000</v>
      </c>
      <c r="O21" s="375">
        <v>-26700</v>
      </c>
      <c r="P21" s="16">
        <v>-2500</v>
      </c>
      <c r="Q21" s="16">
        <v>-11500</v>
      </c>
      <c r="R21" s="16">
        <v>-5000</v>
      </c>
      <c r="S21" s="16">
        <v>-17900</v>
      </c>
      <c r="T21" s="73">
        <v>-3000</v>
      </c>
      <c r="U21" s="375">
        <v>-12800</v>
      </c>
      <c r="V21" s="73">
        <v>-21000</v>
      </c>
      <c r="W21" s="56">
        <v>-12800</v>
      </c>
      <c r="X21" s="73">
        <v>-21000</v>
      </c>
      <c r="Y21" s="480">
        <v>-12800</v>
      </c>
    </row>
    <row r="22" spans="1:25" s="41" customFormat="1" x14ac:dyDescent="0.25">
      <c r="A22" s="256" t="s">
        <v>63</v>
      </c>
      <c r="B22" s="39"/>
      <c r="C22" s="40"/>
      <c r="D22" s="40"/>
      <c r="E22" s="40"/>
      <c r="F22" s="40"/>
      <c r="G22" s="40"/>
      <c r="H22" s="16">
        <f t="shared" ref="H22:V22" si="2">SUM(H20:H21)</f>
        <v>0</v>
      </c>
      <c r="I22" s="47">
        <f t="shared" si="2"/>
        <v>500</v>
      </c>
      <c r="J22" s="375">
        <f t="shared" si="2"/>
        <v>0</v>
      </c>
      <c r="K22" s="16">
        <f t="shared" si="2"/>
        <v>3000</v>
      </c>
      <c r="L22" s="73">
        <f t="shared" si="2"/>
        <v>0</v>
      </c>
      <c r="M22" s="56">
        <f t="shared" si="2"/>
        <v>2900</v>
      </c>
      <c r="N22" s="73">
        <f t="shared" si="2"/>
        <v>15000</v>
      </c>
      <c r="O22" s="375">
        <f t="shared" si="2"/>
        <v>-5600</v>
      </c>
      <c r="P22" s="16">
        <f t="shared" si="2"/>
        <v>0</v>
      </c>
      <c r="Q22" s="16">
        <f t="shared" si="2"/>
        <v>5400</v>
      </c>
      <c r="R22" s="16">
        <f t="shared" si="2"/>
        <v>0</v>
      </c>
      <c r="S22" s="16">
        <f t="shared" si="2"/>
        <v>5300</v>
      </c>
      <c r="T22" s="73">
        <f t="shared" si="2"/>
        <v>20000</v>
      </c>
      <c r="U22" s="375">
        <f t="shared" si="2"/>
        <v>5300</v>
      </c>
      <c r="V22" s="73">
        <f t="shared" si="2"/>
        <v>-12000</v>
      </c>
      <c r="W22" s="56">
        <f t="shared" ref="W22:Y22" si="3">SUM(W20:W21)</f>
        <v>5300</v>
      </c>
      <c r="X22" s="73">
        <f t="shared" si="3"/>
        <v>-12000</v>
      </c>
      <c r="Y22" s="480">
        <f t="shared" si="3"/>
        <v>5300</v>
      </c>
    </row>
    <row r="23" spans="1:25" s="45" customFormat="1" ht="16.5" thickBot="1" x14ac:dyDescent="0.3">
      <c r="A23" s="285" t="s">
        <v>62</v>
      </c>
      <c r="B23" s="286"/>
      <c r="C23" s="287"/>
      <c r="D23" s="287"/>
      <c r="E23" s="287"/>
      <c r="F23" s="275"/>
      <c r="G23" s="275"/>
      <c r="H23" s="275">
        <f>H21</f>
        <v>-1500</v>
      </c>
      <c r="I23" s="464">
        <f t="shared" ref="I23:V23" si="4">I21</f>
        <v>-9000</v>
      </c>
      <c r="J23" s="471">
        <f t="shared" si="4"/>
        <v>-4500</v>
      </c>
      <c r="K23" s="275">
        <f t="shared" si="4"/>
        <v>-13500</v>
      </c>
      <c r="L23" s="288">
        <f t="shared" si="4"/>
        <v>-2000</v>
      </c>
      <c r="M23" s="289">
        <f t="shared" si="4"/>
        <v>-10300</v>
      </c>
      <c r="N23" s="288">
        <f t="shared" si="4"/>
        <v>-6000</v>
      </c>
      <c r="O23" s="471">
        <f t="shared" si="4"/>
        <v>-26700</v>
      </c>
      <c r="P23" s="275">
        <f t="shared" si="4"/>
        <v>-2500</v>
      </c>
      <c r="Q23" s="275">
        <f t="shared" si="4"/>
        <v>-11500</v>
      </c>
      <c r="R23" s="275">
        <f t="shared" si="4"/>
        <v>-5000</v>
      </c>
      <c r="S23" s="275">
        <f t="shared" si="4"/>
        <v>-17900</v>
      </c>
      <c r="T23" s="288">
        <f t="shared" si="4"/>
        <v>-3000</v>
      </c>
      <c r="U23" s="471">
        <f t="shared" si="4"/>
        <v>-12800</v>
      </c>
      <c r="V23" s="288">
        <f t="shared" si="4"/>
        <v>-21000</v>
      </c>
      <c r="W23" s="289">
        <f t="shared" ref="W23:Y23" si="5">W21</f>
        <v>-12800</v>
      </c>
      <c r="X23" s="288">
        <f t="shared" si="5"/>
        <v>-21000</v>
      </c>
      <c r="Y23" s="481">
        <f t="shared" si="5"/>
        <v>-12800</v>
      </c>
    </row>
    <row r="24" spans="1:25" s="159" customFormat="1" ht="16.5" thickTop="1" x14ac:dyDescent="0.25">
      <c r="A24" s="157"/>
      <c r="B24" s="158"/>
      <c r="H24" s="160"/>
      <c r="I24" s="160"/>
      <c r="J24" s="160"/>
      <c r="K24" s="160"/>
      <c r="L24" s="161"/>
      <c r="M24" s="161"/>
      <c r="N24" s="160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</sheetData>
  <mergeCells count="1">
    <mergeCell ref="E9:E10"/>
  </mergeCells>
  <pageMargins left="0.7" right="0.7" top="0.75" bottom="0.75" header="0.3" footer="0.3"/>
  <pageSetup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2BF7E-0794-4B54-8F7C-15C1A9AFCEEA}">
  <sheetPr>
    <pageSetUpPr fitToPage="1"/>
  </sheetPr>
  <dimension ref="A1:S43"/>
  <sheetViews>
    <sheetView topLeftCell="A10" workbookViewId="0">
      <selection activeCell="G27" sqref="G27"/>
    </sheetView>
  </sheetViews>
  <sheetFormatPr defaultRowHeight="15" x14ac:dyDescent="0.2"/>
  <cols>
    <col min="1" max="1" width="3.5703125" style="42" customWidth="1"/>
    <col min="2" max="2" width="41.5703125" style="42" customWidth="1"/>
    <col min="3" max="19" width="12.140625" style="42" bestFit="1" customWidth="1"/>
    <col min="20" max="16384" width="9.140625" style="42"/>
  </cols>
  <sheetData>
    <row r="1" spans="1:19" ht="16.5" thickBot="1" x14ac:dyDescent="0.3">
      <c r="A1" s="602" t="s">
        <v>242</v>
      </c>
      <c r="B1" s="603"/>
      <c r="C1" s="603"/>
      <c r="D1" s="603"/>
      <c r="E1" s="603"/>
      <c r="F1" s="603"/>
      <c r="G1" s="603"/>
    </row>
    <row r="2" spans="1:19" s="294" customFormat="1" ht="17.25" thickTop="1" thickBot="1" x14ac:dyDescent="0.3">
      <c r="A2" s="290" t="s">
        <v>216</v>
      </c>
      <c r="B2" s="291"/>
      <c r="C2" s="292" t="s">
        <v>8</v>
      </c>
      <c r="D2" s="501" t="s">
        <v>9</v>
      </c>
      <c r="E2" s="292" t="s">
        <v>10</v>
      </c>
      <c r="F2" s="292" t="s">
        <v>11</v>
      </c>
      <c r="G2" s="292" t="s">
        <v>12</v>
      </c>
      <c r="H2" s="324" t="s">
        <v>13</v>
      </c>
      <c r="I2" s="292" t="s">
        <v>14</v>
      </c>
      <c r="J2" s="292" t="s">
        <v>15</v>
      </c>
      <c r="K2" s="292" t="s">
        <v>16</v>
      </c>
      <c r="L2" s="292" t="s">
        <v>17</v>
      </c>
      <c r="M2" s="292" t="s">
        <v>107</v>
      </c>
      <c r="N2" s="292" t="s">
        <v>18</v>
      </c>
      <c r="O2" s="324" t="s">
        <v>19</v>
      </c>
      <c r="P2" s="292" t="s">
        <v>108</v>
      </c>
      <c r="Q2" s="293" t="s">
        <v>20</v>
      </c>
      <c r="R2" s="292" t="s">
        <v>245</v>
      </c>
      <c r="S2" s="293" t="s">
        <v>246</v>
      </c>
    </row>
    <row r="3" spans="1:19" ht="16.5" thickTop="1" x14ac:dyDescent="0.25">
      <c r="A3" s="315"/>
      <c r="B3" s="327" t="s">
        <v>23</v>
      </c>
      <c r="C3" s="295"/>
      <c r="D3" s="502"/>
      <c r="E3" s="506"/>
      <c r="F3" s="295"/>
      <c r="G3" s="295"/>
      <c r="H3" s="325"/>
      <c r="I3" s="296"/>
      <c r="J3" s="506"/>
      <c r="K3" s="295"/>
      <c r="L3" s="295"/>
      <c r="M3" s="295"/>
      <c r="N3" s="296"/>
      <c r="O3" s="325"/>
      <c r="P3" s="295"/>
      <c r="Q3" s="296"/>
      <c r="R3" s="295"/>
      <c r="S3" s="296"/>
    </row>
    <row r="4" spans="1:19" ht="15.75" x14ac:dyDescent="0.25">
      <c r="A4" s="315" t="s">
        <v>183</v>
      </c>
      <c r="B4" s="328"/>
      <c r="C4" s="297"/>
      <c r="D4" s="503"/>
      <c r="E4" s="507"/>
      <c r="F4" s="297"/>
      <c r="G4" s="297"/>
      <c r="H4" s="311"/>
      <c r="I4" s="298"/>
      <c r="J4" s="507"/>
      <c r="K4" s="297"/>
      <c r="L4" s="297"/>
      <c r="M4" s="297"/>
      <c r="N4" s="298"/>
      <c r="O4" s="311"/>
      <c r="P4" s="297"/>
      <c r="Q4" s="298"/>
      <c r="R4" s="297"/>
      <c r="S4" s="298"/>
    </row>
    <row r="5" spans="1:19" x14ac:dyDescent="0.2">
      <c r="A5" s="299"/>
      <c r="B5" s="328" t="s">
        <v>217</v>
      </c>
      <c r="C5" s="297">
        <v>-176246</v>
      </c>
      <c r="D5" s="503">
        <v>-192945</v>
      </c>
      <c r="E5" s="507">
        <v>-189433</v>
      </c>
      <c r="F5" s="297">
        <v>-190000</v>
      </c>
      <c r="G5" s="297">
        <v>-190000</v>
      </c>
      <c r="H5" s="311">
        <v>-190000</v>
      </c>
      <c r="I5" s="298">
        <v>-190000</v>
      </c>
      <c r="J5" s="507">
        <v>-190000</v>
      </c>
      <c r="K5" s="297">
        <v>-190000</v>
      </c>
      <c r="L5" s="297">
        <v>-190000</v>
      </c>
      <c r="M5" s="297">
        <v>-190000</v>
      </c>
      <c r="N5" s="298">
        <v>-190000</v>
      </c>
      <c r="O5" s="311">
        <v>-190000</v>
      </c>
      <c r="P5" s="297">
        <v>-190000</v>
      </c>
      <c r="Q5" s="298">
        <v>-190000</v>
      </c>
      <c r="R5" s="297"/>
      <c r="S5" s="298"/>
    </row>
    <row r="6" spans="1:19" x14ac:dyDescent="0.2">
      <c r="A6" s="299"/>
      <c r="B6" s="328"/>
      <c r="C6" s="297"/>
      <c r="D6" s="503"/>
      <c r="E6" s="507"/>
      <c r="F6" s="297"/>
      <c r="G6" s="297"/>
      <c r="H6" s="311"/>
      <c r="I6" s="298"/>
      <c r="J6" s="507"/>
      <c r="K6" s="297"/>
      <c r="L6" s="297"/>
      <c r="M6" s="297"/>
      <c r="N6" s="298"/>
      <c r="O6" s="311"/>
      <c r="P6" s="297"/>
      <c r="Q6" s="298"/>
      <c r="R6" s="297"/>
      <c r="S6" s="298"/>
    </row>
    <row r="7" spans="1:19" x14ac:dyDescent="0.2">
      <c r="A7" s="299"/>
      <c r="B7" s="328" t="s">
        <v>218</v>
      </c>
      <c r="C7" s="297">
        <v>-158675</v>
      </c>
      <c r="D7" s="503">
        <v>-202198</v>
      </c>
      <c r="E7" s="507">
        <v>-225763</v>
      </c>
      <c r="F7" s="297">
        <v>-224542</v>
      </c>
      <c r="G7" s="297">
        <v>-225000</v>
      </c>
      <c r="H7" s="311">
        <v>-225000</v>
      </c>
      <c r="I7" s="298">
        <v>-300000</v>
      </c>
      <c r="J7" s="507">
        <v>-225000</v>
      </c>
      <c r="K7" s="297">
        <v>-225000</v>
      </c>
      <c r="L7" s="297">
        <v>-225000</v>
      </c>
      <c r="M7" s="297">
        <v>-225000</v>
      </c>
      <c r="N7" s="298">
        <v>-225000</v>
      </c>
      <c r="O7" s="311">
        <v>-225000</v>
      </c>
      <c r="P7" s="297">
        <v>-225000</v>
      </c>
      <c r="Q7" s="298">
        <v>-225000</v>
      </c>
      <c r="R7" s="297"/>
      <c r="S7" s="298"/>
    </row>
    <row r="8" spans="1:19" x14ac:dyDescent="0.2">
      <c r="A8" s="299"/>
      <c r="B8" s="328"/>
      <c r="C8" s="297"/>
      <c r="D8" s="503"/>
      <c r="E8" s="507"/>
      <c r="F8" s="297"/>
      <c r="G8" s="297"/>
      <c r="H8" s="311"/>
      <c r="I8" s="298"/>
      <c r="J8" s="507"/>
      <c r="K8" s="297"/>
      <c r="L8" s="297"/>
      <c r="M8" s="297"/>
      <c r="N8" s="298"/>
      <c r="O8" s="311"/>
      <c r="P8" s="297"/>
      <c r="Q8" s="298"/>
      <c r="R8" s="297"/>
      <c r="S8" s="298"/>
    </row>
    <row r="9" spans="1:19" x14ac:dyDescent="0.2">
      <c r="A9" s="299"/>
      <c r="B9" s="328" t="s">
        <v>219</v>
      </c>
      <c r="C9" s="297">
        <v>-76000</v>
      </c>
      <c r="D9" s="503">
        <v>-74750</v>
      </c>
      <c r="E9" s="507">
        <v>-88000</v>
      </c>
      <c r="F9" s="297">
        <v>-104750</v>
      </c>
      <c r="G9" s="297">
        <v>-114500</v>
      </c>
      <c r="H9" s="311">
        <v>-97500</v>
      </c>
      <c r="I9" s="298">
        <v>-120000</v>
      </c>
      <c r="J9" s="507">
        <v>-109500</v>
      </c>
      <c r="K9" s="297">
        <v>-120000</v>
      </c>
      <c r="L9" s="297">
        <v>-100500</v>
      </c>
      <c r="M9" s="297">
        <v>-126000</v>
      </c>
      <c r="N9" s="298">
        <v>-114500</v>
      </c>
      <c r="O9" s="311">
        <v>-126000</v>
      </c>
      <c r="P9" s="297">
        <v>-104500</v>
      </c>
      <c r="Q9" s="298">
        <v>-134000</v>
      </c>
      <c r="R9" s="297"/>
      <c r="S9" s="298"/>
    </row>
    <row r="10" spans="1:19" x14ac:dyDescent="0.2">
      <c r="A10" s="299"/>
      <c r="B10" s="328"/>
      <c r="C10" s="297"/>
      <c r="D10" s="503"/>
      <c r="E10" s="507"/>
      <c r="F10" s="297"/>
      <c r="G10" s="297"/>
      <c r="H10" s="311"/>
      <c r="I10" s="298"/>
      <c r="J10" s="507"/>
      <c r="K10" s="297"/>
      <c r="L10" s="297"/>
      <c r="M10" s="297"/>
      <c r="N10" s="298"/>
      <c r="O10" s="311"/>
      <c r="P10" s="297"/>
      <c r="Q10" s="298"/>
      <c r="R10" s="297"/>
      <c r="S10" s="298"/>
    </row>
    <row r="11" spans="1:19" x14ac:dyDescent="0.2">
      <c r="A11" s="299"/>
      <c r="B11" s="328" t="s">
        <v>220</v>
      </c>
      <c r="C11" s="300">
        <v>-1500</v>
      </c>
      <c r="D11" s="340">
        <v>-9000</v>
      </c>
      <c r="E11" s="508">
        <v>-4500</v>
      </c>
      <c r="F11" s="300">
        <v>-13500</v>
      </c>
      <c r="G11" s="300">
        <v>-2000</v>
      </c>
      <c r="H11" s="312">
        <v>-10300</v>
      </c>
      <c r="I11" s="301">
        <v>-6000</v>
      </c>
      <c r="J11" s="508">
        <v>-26700</v>
      </c>
      <c r="K11" s="300">
        <v>-2500</v>
      </c>
      <c r="L11" s="300">
        <v>-11500</v>
      </c>
      <c r="M11" s="300">
        <v>-5000</v>
      </c>
      <c r="N11" s="301">
        <v>-17900</v>
      </c>
      <c r="O11" s="312">
        <v>-3000</v>
      </c>
      <c r="P11" s="300">
        <v>-12800</v>
      </c>
      <c r="Q11" s="301">
        <v>-21000</v>
      </c>
      <c r="R11" s="300"/>
      <c r="S11" s="301"/>
    </row>
    <row r="12" spans="1:19" x14ac:dyDescent="0.2">
      <c r="A12" s="299"/>
      <c r="B12" s="328"/>
      <c r="C12" s="300"/>
      <c r="D12" s="340"/>
      <c r="E12" s="508"/>
      <c r="F12" s="300"/>
      <c r="G12" s="300"/>
      <c r="H12" s="312"/>
      <c r="I12" s="301"/>
      <c r="J12" s="508"/>
      <c r="K12" s="300"/>
      <c r="L12" s="300"/>
      <c r="M12" s="300"/>
      <c r="N12" s="301"/>
      <c r="O12" s="312"/>
      <c r="P12" s="300"/>
      <c r="Q12" s="301"/>
      <c r="R12" s="300"/>
      <c r="S12" s="301"/>
    </row>
    <row r="13" spans="1:19" ht="15.75" x14ac:dyDescent="0.25">
      <c r="A13" s="600" t="s">
        <v>184</v>
      </c>
      <c r="B13" s="601"/>
      <c r="C13" s="300"/>
      <c r="D13" s="340"/>
      <c r="E13" s="508"/>
      <c r="F13" s="300"/>
      <c r="G13" s="300"/>
      <c r="H13" s="312"/>
      <c r="I13" s="301"/>
      <c r="J13" s="508"/>
      <c r="K13" s="300"/>
      <c r="L13" s="300"/>
      <c r="M13" s="300"/>
      <c r="N13" s="301"/>
      <c r="O13" s="312"/>
      <c r="P13" s="300"/>
      <c r="Q13" s="301"/>
      <c r="R13" s="300"/>
      <c r="S13" s="301"/>
    </row>
    <row r="14" spans="1:19" x14ac:dyDescent="0.2">
      <c r="A14" s="299"/>
      <c r="B14" s="328" t="s">
        <v>217</v>
      </c>
      <c r="C14" s="300">
        <v>-693632</v>
      </c>
      <c r="D14" s="340">
        <v>-705073.91</v>
      </c>
      <c r="E14" s="508">
        <v>-703284.27</v>
      </c>
      <c r="F14" s="300">
        <v>-857558.99</v>
      </c>
      <c r="G14" s="300">
        <v>-960749.27</v>
      </c>
      <c r="H14" s="312">
        <v>-696896.25</v>
      </c>
      <c r="I14" s="301">
        <v>-694842.55</v>
      </c>
      <c r="J14" s="508">
        <v>-695090.26</v>
      </c>
      <c r="K14" s="300">
        <v>-698137.27</v>
      </c>
      <c r="L14" s="300">
        <v>-705272.26</v>
      </c>
      <c r="M14" s="300">
        <v>-685000</v>
      </c>
      <c r="N14" s="301">
        <v>-680000</v>
      </c>
      <c r="O14" s="312">
        <v>-685000</v>
      </c>
      <c r="P14" s="300">
        <v>-690000</v>
      </c>
      <c r="Q14" s="301">
        <v>-690000</v>
      </c>
      <c r="R14" s="300"/>
      <c r="S14" s="301"/>
    </row>
    <row r="15" spans="1:19" x14ac:dyDescent="0.2">
      <c r="A15" s="299"/>
      <c r="B15" s="328"/>
      <c r="C15" s="300"/>
      <c r="D15" s="340"/>
      <c r="E15" s="508"/>
      <c r="F15" s="300"/>
      <c r="G15" s="300"/>
      <c r="H15" s="312"/>
      <c r="I15" s="301"/>
      <c r="J15" s="508"/>
      <c r="K15" s="300"/>
      <c r="L15" s="300"/>
      <c r="M15" s="300"/>
      <c r="N15" s="301"/>
      <c r="O15" s="312"/>
      <c r="P15" s="300"/>
      <c r="Q15" s="301"/>
      <c r="R15" s="300"/>
      <c r="S15" s="301"/>
    </row>
    <row r="16" spans="1:19" x14ac:dyDescent="0.2">
      <c r="A16" s="299"/>
      <c r="B16" s="328" t="s">
        <v>218</v>
      </c>
      <c r="C16" s="300">
        <v>0</v>
      </c>
      <c r="D16" s="340">
        <v>0</v>
      </c>
      <c r="E16" s="508">
        <v>0</v>
      </c>
      <c r="F16" s="300">
        <v>0</v>
      </c>
      <c r="G16" s="300">
        <v>-45000</v>
      </c>
      <c r="H16" s="312">
        <v>-400000</v>
      </c>
      <c r="I16" s="301">
        <v>0</v>
      </c>
      <c r="J16" s="508">
        <v>0</v>
      </c>
      <c r="K16" s="300">
        <v>0</v>
      </c>
      <c r="L16" s="300">
        <v>0</v>
      </c>
      <c r="M16" s="300">
        <v>0</v>
      </c>
      <c r="N16" s="301">
        <v>0</v>
      </c>
      <c r="O16" s="312">
        <v>0</v>
      </c>
      <c r="P16" s="300">
        <v>0</v>
      </c>
      <c r="Q16" s="301">
        <v>0</v>
      </c>
      <c r="R16" s="300"/>
      <c r="S16" s="301"/>
    </row>
    <row r="17" spans="1:19" x14ac:dyDescent="0.2">
      <c r="A17" s="299"/>
      <c r="B17" s="328"/>
      <c r="C17" s="300"/>
      <c r="D17" s="340"/>
      <c r="E17" s="508"/>
      <c r="F17" s="300"/>
      <c r="G17" s="300"/>
      <c r="H17" s="312"/>
      <c r="I17" s="301"/>
      <c r="J17" s="508"/>
      <c r="K17" s="300"/>
      <c r="L17" s="300"/>
      <c r="M17" s="300"/>
      <c r="N17" s="301"/>
      <c r="O17" s="312"/>
      <c r="P17" s="300"/>
      <c r="Q17" s="301"/>
      <c r="R17" s="300"/>
      <c r="S17" s="301"/>
    </row>
    <row r="18" spans="1:19" x14ac:dyDescent="0.2">
      <c r="A18" s="299"/>
      <c r="B18" s="328" t="s">
        <v>221</v>
      </c>
      <c r="C18" s="300">
        <v>0</v>
      </c>
      <c r="D18" s="340">
        <v>-50000</v>
      </c>
      <c r="E18" s="508">
        <v>-50000</v>
      </c>
      <c r="F18" s="300">
        <v>-50000</v>
      </c>
      <c r="G18" s="300">
        <v>-50000</v>
      </c>
      <c r="H18" s="312">
        <v>-50000</v>
      </c>
      <c r="I18" s="301">
        <v>-50000</v>
      </c>
      <c r="J18" s="508">
        <v>-50000</v>
      </c>
      <c r="K18" s="300">
        <v>-50000</v>
      </c>
      <c r="L18" s="300">
        <v>-50000</v>
      </c>
      <c r="M18" s="300">
        <v>-50000</v>
      </c>
      <c r="N18" s="301">
        <v>-50000</v>
      </c>
      <c r="O18" s="312">
        <v>-50000</v>
      </c>
      <c r="P18" s="300">
        <v>-50000</v>
      </c>
      <c r="Q18" s="301">
        <v>-50000</v>
      </c>
      <c r="R18" s="300"/>
      <c r="S18" s="301"/>
    </row>
    <row r="19" spans="1:19" x14ac:dyDescent="0.2">
      <c r="A19" s="299"/>
      <c r="B19" s="328"/>
      <c r="C19" s="300"/>
      <c r="D19" s="340"/>
      <c r="E19" s="508"/>
      <c r="F19" s="300"/>
      <c r="G19" s="300"/>
      <c r="H19" s="312"/>
      <c r="I19" s="301"/>
      <c r="J19" s="508"/>
      <c r="K19" s="300"/>
      <c r="L19" s="300"/>
      <c r="M19" s="300"/>
      <c r="N19" s="301"/>
      <c r="O19" s="312"/>
      <c r="P19" s="300"/>
      <c r="Q19" s="301"/>
      <c r="R19" s="300"/>
      <c r="S19" s="301"/>
    </row>
    <row r="20" spans="1:19" x14ac:dyDescent="0.2">
      <c r="A20" s="299"/>
      <c r="B20" s="328" t="s">
        <v>222</v>
      </c>
      <c r="C20" s="300">
        <v>-30000</v>
      </c>
      <c r="D20" s="340">
        <v>0</v>
      </c>
      <c r="E20" s="508">
        <v>0</v>
      </c>
      <c r="F20" s="300">
        <v>-50000</v>
      </c>
      <c r="G20" s="300">
        <v>0</v>
      </c>
      <c r="H20" s="312">
        <v>0</v>
      </c>
      <c r="I20" s="301">
        <v>0</v>
      </c>
      <c r="J20" s="508">
        <v>0</v>
      </c>
      <c r="K20" s="300">
        <v>0</v>
      </c>
      <c r="L20" s="300">
        <v>0</v>
      </c>
      <c r="M20" s="300">
        <v>0</v>
      </c>
      <c r="N20" s="301">
        <v>0</v>
      </c>
      <c r="O20" s="312">
        <v>0</v>
      </c>
      <c r="P20" s="300">
        <v>0</v>
      </c>
      <c r="Q20" s="301">
        <v>0</v>
      </c>
      <c r="R20" s="300"/>
      <c r="S20" s="301"/>
    </row>
    <row r="21" spans="1:19" ht="15.75" thickBot="1" x14ac:dyDescent="0.25">
      <c r="A21" s="299"/>
      <c r="B21" s="328"/>
      <c r="C21" s="329"/>
      <c r="D21" s="329"/>
      <c r="E21" s="509"/>
      <c r="F21" s="329"/>
      <c r="G21" s="496"/>
      <c r="H21" s="329"/>
      <c r="I21" s="303"/>
      <c r="J21" s="509"/>
      <c r="K21" s="329"/>
      <c r="L21" s="329"/>
      <c r="M21" s="329"/>
      <c r="N21" s="303"/>
      <c r="O21" s="302"/>
      <c r="P21" s="302"/>
      <c r="Q21" s="303"/>
      <c r="R21" s="302"/>
      <c r="S21" s="303"/>
    </row>
    <row r="22" spans="1:19" ht="17.25" thickTop="1" thickBot="1" x14ac:dyDescent="0.3">
      <c r="A22" s="314" t="s">
        <v>223</v>
      </c>
      <c r="B22" s="304"/>
      <c r="C22" s="305">
        <f t="shared" ref="C22:Q22" si="0">SUM(C4:C21)</f>
        <v>-1136053</v>
      </c>
      <c r="D22" s="504">
        <f t="shared" si="0"/>
        <v>-1233966.9100000001</v>
      </c>
      <c r="E22" s="305">
        <f t="shared" si="0"/>
        <v>-1260980.27</v>
      </c>
      <c r="F22" s="305">
        <f t="shared" si="0"/>
        <v>-1490350.99</v>
      </c>
      <c r="G22" s="497">
        <f t="shared" si="0"/>
        <v>-1587249.27</v>
      </c>
      <c r="H22" s="326">
        <f t="shared" si="0"/>
        <v>-1669696.25</v>
      </c>
      <c r="I22" s="305">
        <f t="shared" si="0"/>
        <v>-1360842.55</v>
      </c>
      <c r="J22" s="305">
        <f t="shared" si="0"/>
        <v>-1296290.26</v>
      </c>
      <c r="K22" s="305">
        <f t="shared" si="0"/>
        <v>-1285637.27</v>
      </c>
      <c r="L22" s="305">
        <f t="shared" si="0"/>
        <v>-1282272.26</v>
      </c>
      <c r="M22" s="305">
        <f t="shared" si="0"/>
        <v>-1281000</v>
      </c>
      <c r="N22" s="305">
        <f t="shared" si="0"/>
        <v>-1277400</v>
      </c>
      <c r="O22" s="326">
        <f t="shared" si="0"/>
        <v>-1279000</v>
      </c>
      <c r="P22" s="305">
        <f t="shared" si="0"/>
        <v>-1272300</v>
      </c>
      <c r="Q22" s="305">
        <f t="shared" si="0"/>
        <v>-1310000</v>
      </c>
      <c r="R22" s="305">
        <f t="shared" ref="R22:S22" si="1">SUM(R4:R21)</f>
        <v>0</v>
      </c>
      <c r="S22" s="305">
        <f t="shared" si="1"/>
        <v>0</v>
      </c>
    </row>
    <row r="23" spans="1:19" ht="15.75" thickTop="1" x14ac:dyDescent="0.2">
      <c r="A23" s="307"/>
      <c r="B23" s="307"/>
      <c r="C23" s="308"/>
      <c r="D23" s="308"/>
      <c r="E23" s="510"/>
      <c r="F23" s="308"/>
      <c r="G23" s="498"/>
      <c r="H23" s="329"/>
      <c r="I23" s="303"/>
      <c r="J23" s="509"/>
      <c r="K23" s="329"/>
      <c r="L23" s="329"/>
      <c r="M23" s="329"/>
      <c r="N23" s="303"/>
      <c r="O23" s="302"/>
      <c r="P23" s="302"/>
      <c r="Q23" s="302"/>
      <c r="R23" s="302"/>
      <c r="S23" s="302"/>
    </row>
    <row r="24" spans="1:19" ht="16.5" thickBot="1" x14ac:dyDescent="0.3">
      <c r="A24" s="332"/>
      <c r="B24" s="333"/>
      <c r="C24" s="334"/>
      <c r="D24" s="334"/>
      <c r="E24" s="511"/>
      <c r="F24" s="334"/>
      <c r="G24" s="499"/>
      <c r="H24" s="329"/>
      <c r="I24" s="303"/>
      <c r="J24" s="509"/>
      <c r="K24" s="329"/>
      <c r="L24" s="329"/>
      <c r="M24" s="329"/>
      <c r="N24" s="303"/>
      <c r="O24" s="302"/>
      <c r="P24" s="302"/>
      <c r="Q24" s="302"/>
      <c r="R24" s="302"/>
      <c r="S24" s="302"/>
    </row>
    <row r="25" spans="1:19" ht="16.5" thickTop="1" x14ac:dyDescent="0.25">
      <c r="A25" s="306" t="s">
        <v>224</v>
      </c>
      <c r="B25" s="307"/>
      <c r="C25" s="339"/>
      <c r="D25" s="335"/>
      <c r="E25" s="512"/>
      <c r="F25" s="335"/>
      <c r="G25" s="500"/>
      <c r="H25" s="335"/>
      <c r="I25" s="336"/>
      <c r="J25" s="512"/>
      <c r="K25" s="335"/>
      <c r="L25" s="335"/>
      <c r="M25" s="335"/>
      <c r="N25" s="336"/>
      <c r="O25" s="335"/>
      <c r="P25" s="335"/>
      <c r="Q25" s="336"/>
      <c r="R25" s="335"/>
      <c r="S25" s="336"/>
    </row>
    <row r="26" spans="1:19" ht="15.75" x14ac:dyDescent="0.25">
      <c r="A26" s="299"/>
      <c r="B26" s="327" t="s">
        <v>159</v>
      </c>
      <c r="C26" s="340"/>
      <c r="D26" s="337"/>
      <c r="E26" s="513"/>
      <c r="F26" s="337"/>
      <c r="G26" s="312"/>
      <c r="H26" s="337"/>
      <c r="I26" s="338"/>
      <c r="J26" s="513"/>
      <c r="K26" s="337"/>
      <c r="L26" s="337"/>
      <c r="M26" s="337"/>
      <c r="N26" s="338"/>
      <c r="O26" s="337"/>
      <c r="P26" s="337"/>
      <c r="Q26" s="338"/>
      <c r="R26" s="337"/>
      <c r="S26" s="338"/>
    </row>
    <row r="27" spans="1:19" x14ac:dyDescent="0.2">
      <c r="A27" s="299"/>
      <c r="B27" s="328" t="s">
        <v>225</v>
      </c>
      <c r="C27" s="300">
        <v>118701.04</v>
      </c>
      <c r="D27" s="340">
        <v>55701.039999999994</v>
      </c>
      <c r="E27" s="508">
        <v>205701.03999999998</v>
      </c>
      <c r="F27" s="300">
        <v>235951.03999999998</v>
      </c>
      <c r="G27" s="300">
        <v>275951.03999999998</v>
      </c>
      <c r="H27" s="312">
        <v>465951.04</v>
      </c>
      <c r="I27" s="301">
        <v>92951.039999999979</v>
      </c>
      <c r="J27" s="508">
        <v>132951.03999999998</v>
      </c>
      <c r="K27" s="300">
        <v>259951.03999999998</v>
      </c>
      <c r="L27" s="300">
        <v>449951.04</v>
      </c>
      <c r="M27" s="300">
        <v>244951.03999999998</v>
      </c>
      <c r="N27" s="301">
        <v>272201.03999999998</v>
      </c>
      <c r="O27" s="312">
        <v>352201.04</v>
      </c>
      <c r="P27" s="300">
        <v>329201.03999999998</v>
      </c>
      <c r="Q27" s="301">
        <v>347201</v>
      </c>
      <c r="R27" s="300"/>
      <c r="S27" s="301"/>
    </row>
    <row r="28" spans="1:19" x14ac:dyDescent="0.2">
      <c r="A28" s="299"/>
      <c r="B28" s="328" t="s">
        <v>226</v>
      </c>
      <c r="C28" s="300">
        <v>381926</v>
      </c>
      <c r="D28" s="340">
        <v>411926</v>
      </c>
      <c r="E28" s="508">
        <v>441926</v>
      </c>
      <c r="F28" s="300">
        <v>471926</v>
      </c>
      <c r="G28" s="300">
        <v>501926</v>
      </c>
      <c r="H28" s="312">
        <v>631926</v>
      </c>
      <c r="I28" s="301">
        <v>761926</v>
      </c>
      <c r="J28" s="508">
        <v>891926</v>
      </c>
      <c r="K28" s="300">
        <v>26926</v>
      </c>
      <c r="L28" s="300">
        <v>136926</v>
      </c>
      <c r="M28" s="300">
        <v>246926</v>
      </c>
      <c r="N28" s="301">
        <v>346926</v>
      </c>
      <c r="O28" s="312">
        <v>446926</v>
      </c>
      <c r="P28" s="300">
        <v>546926</v>
      </c>
      <c r="Q28" s="301">
        <v>646926</v>
      </c>
      <c r="R28" s="300"/>
      <c r="S28" s="301"/>
    </row>
    <row r="29" spans="1:19" x14ac:dyDescent="0.2">
      <c r="A29" s="299"/>
      <c r="B29" s="328" t="s">
        <v>227</v>
      </c>
      <c r="C29" s="300">
        <v>16504</v>
      </c>
      <c r="D29" s="340">
        <v>26504</v>
      </c>
      <c r="E29" s="508">
        <v>36504</v>
      </c>
      <c r="F29" s="300">
        <v>46504</v>
      </c>
      <c r="G29" s="300">
        <v>56504</v>
      </c>
      <c r="H29" s="312">
        <v>66504</v>
      </c>
      <c r="I29" s="301">
        <v>76504</v>
      </c>
      <c r="J29" s="508">
        <v>86504</v>
      </c>
      <c r="K29" s="300">
        <v>96504</v>
      </c>
      <c r="L29" s="300">
        <v>106504</v>
      </c>
      <c r="M29" s="300">
        <v>126504</v>
      </c>
      <c r="N29" s="301">
        <v>146504</v>
      </c>
      <c r="O29" s="312">
        <v>166504</v>
      </c>
      <c r="P29" s="300">
        <v>186504</v>
      </c>
      <c r="Q29" s="301">
        <v>206504</v>
      </c>
      <c r="R29" s="300"/>
      <c r="S29" s="301"/>
    </row>
    <row r="30" spans="1:19" x14ac:dyDescent="0.2">
      <c r="A30" s="299"/>
      <c r="B30" s="328" t="s">
        <v>228</v>
      </c>
      <c r="C30" s="300">
        <v>40000</v>
      </c>
      <c r="D30" s="340">
        <v>80000</v>
      </c>
      <c r="E30" s="508">
        <v>110000</v>
      </c>
      <c r="F30" s="300">
        <v>140000</v>
      </c>
      <c r="G30" s="300">
        <v>20000</v>
      </c>
      <c r="H30" s="312">
        <v>50000</v>
      </c>
      <c r="I30" s="301">
        <v>80000</v>
      </c>
      <c r="J30" s="508">
        <v>110000</v>
      </c>
      <c r="K30" s="300">
        <v>140000</v>
      </c>
      <c r="L30" s="300">
        <v>170000</v>
      </c>
      <c r="M30" s="300">
        <v>220000</v>
      </c>
      <c r="N30" s="301">
        <v>270000</v>
      </c>
      <c r="O30" s="312">
        <v>320000</v>
      </c>
      <c r="P30" s="300">
        <v>370000</v>
      </c>
      <c r="Q30" s="301">
        <v>420000</v>
      </c>
      <c r="R30" s="300"/>
      <c r="S30" s="301"/>
    </row>
    <row r="31" spans="1:19" x14ac:dyDescent="0.2">
      <c r="A31" s="299"/>
      <c r="B31" s="328"/>
      <c r="C31" s="300"/>
      <c r="D31" s="340"/>
      <c r="E31" s="508"/>
      <c r="F31" s="300"/>
      <c r="G31" s="300"/>
      <c r="H31" s="312"/>
      <c r="I31" s="301"/>
      <c r="J31" s="508"/>
      <c r="K31" s="300"/>
      <c r="L31" s="300"/>
      <c r="M31" s="300"/>
      <c r="N31" s="301"/>
      <c r="O31" s="312"/>
      <c r="P31" s="300"/>
      <c r="Q31" s="301"/>
      <c r="R31" s="300"/>
      <c r="S31" s="301"/>
    </row>
    <row r="32" spans="1:19" ht="15.75" x14ac:dyDescent="0.25">
      <c r="A32" s="299"/>
      <c r="B32" s="327" t="s">
        <v>162</v>
      </c>
      <c r="C32" s="300"/>
      <c r="D32" s="340"/>
      <c r="E32" s="508"/>
      <c r="F32" s="300"/>
      <c r="G32" s="300"/>
      <c r="H32" s="312"/>
      <c r="I32" s="301"/>
      <c r="J32" s="508"/>
      <c r="K32" s="300"/>
      <c r="L32" s="300"/>
      <c r="M32" s="300"/>
      <c r="N32" s="301"/>
      <c r="O32" s="312"/>
      <c r="P32" s="300"/>
      <c r="Q32" s="301"/>
      <c r="R32" s="300"/>
      <c r="S32" s="301"/>
    </row>
    <row r="33" spans="1:19" x14ac:dyDescent="0.2">
      <c r="A33" s="299"/>
      <c r="B33" s="328" t="s">
        <v>212</v>
      </c>
      <c r="C33" s="300">
        <v>2849.3199999999997</v>
      </c>
      <c r="D33" s="340">
        <v>20349.32</v>
      </c>
      <c r="E33" s="508">
        <v>37849.32</v>
      </c>
      <c r="F33" s="300">
        <v>55349.32</v>
      </c>
      <c r="G33" s="300">
        <v>57849.32</v>
      </c>
      <c r="H33" s="312">
        <v>60349.32</v>
      </c>
      <c r="I33" s="301">
        <v>48349.32</v>
      </c>
      <c r="J33" s="508">
        <v>50849.32</v>
      </c>
      <c r="K33" s="300">
        <v>53349.32</v>
      </c>
      <c r="L33" s="300">
        <v>55849.32</v>
      </c>
      <c r="M33" s="300">
        <v>58349.32</v>
      </c>
      <c r="N33" s="301">
        <v>60849.32</v>
      </c>
      <c r="O33" s="312">
        <v>48849.32</v>
      </c>
      <c r="P33" s="300">
        <v>51349.32</v>
      </c>
      <c r="Q33" s="301">
        <v>53849.32</v>
      </c>
      <c r="R33" s="300"/>
      <c r="S33" s="301"/>
    </row>
    <row r="34" spans="1:19" x14ac:dyDescent="0.2">
      <c r="A34" s="299"/>
      <c r="B34" s="328" t="s">
        <v>213</v>
      </c>
      <c r="C34" s="300">
        <v>8233.3299999999872</v>
      </c>
      <c r="D34" s="340">
        <v>83233.329999999987</v>
      </c>
      <c r="E34" s="508">
        <v>173233.33</v>
      </c>
      <c r="F34" s="300">
        <v>298233.32999999996</v>
      </c>
      <c r="G34" s="300">
        <v>28233.329999999958</v>
      </c>
      <c r="H34" s="312">
        <v>128233.32999999996</v>
      </c>
      <c r="I34" s="301">
        <v>53233.329999999958</v>
      </c>
      <c r="J34" s="508">
        <v>153233.32999999996</v>
      </c>
      <c r="K34" s="300">
        <v>63233.329999999958</v>
      </c>
      <c r="L34" s="300">
        <v>263233.32999999996</v>
      </c>
      <c r="M34" s="300">
        <v>363233.32999999996</v>
      </c>
      <c r="N34" s="301">
        <v>73233.329999999958</v>
      </c>
      <c r="O34" s="312">
        <v>273233.32999999996</v>
      </c>
      <c r="P34" s="300">
        <v>448233.32999999996</v>
      </c>
      <c r="Q34" s="301">
        <v>648233.32999999996</v>
      </c>
      <c r="R34" s="300"/>
      <c r="S34" s="301"/>
    </row>
    <row r="35" spans="1:19" x14ac:dyDescent="0.2">
      <c r="A35" s="299"/>
      <c r="B35" s="328"/>
      <c r="C35" s="300"/>
      <c r="D35" s="340"/>
      <c r="E35" s="508"/>
      <c r="F35" s="300"/>
      <c r="G35" s="300"/>
      <c r="H35" s="312"/>
      <c r="I35" s="301"/>
      <c r="J35" s="508"/>
      <c r="K35" s="300"/>
      <c r="L35" s="300"/>
      <c r="M35" s="300"/>
      <c r="N35" s="301"/>
      <c r="O35" s="312"/>
      <c r="P35" s="300"/>
      <c r="Q35" s="301"/>
      <c r="R35" s="300"/>
      <c r="S35" s="301"/>
    </row>
    <row r="36" spans="1:19" ht="15.75" x14ac:dyDescent="0.25">
      <c r="A36" s="299"/>
      <c r="B36" s="327" t="s">
        <v>166</v>
      </c>
      <c r="C36" s="300"/>
      <c r="D36" s="340"/>
      <c r="E36" s="508"/>
      <c r="F36" s="300"/>
      <c r="G36" s="300"/>
      <c r="H36" s="312"/>
      <c r="I36" s="301"/>
      <c r="J36" s="508"/>
      <c r="K36" s="300"/>
      <c r="L36" s="300"/>
      <c r="M36" s="300"/>
      <c r="N36" s="301"/>
      <c r="O36" s="312"/>
      <c r="P36" s="300"/>
      <c r="Q36" s="301"/>
      <c r="R36" s="300"/>
      <c r="S36" s="301"/>
    </row>
    <row r="37" spans="1:19" x14ac:dyDescent="0.2">
      <c r="A37" s="299"/>
      <c r="B37" s="328" t="s">
        <v>211</v>
      </c>
      <c r="C37" s="300">
        <v>63783</v>
      </c>
      <c r="D37" s="340">
        <v>78783</v>
      </c>
      <c r="E37" s="508">
        <v>49783</v>
      </c>
      <c r="F37" s="300">
        <v>80783</v>
      </c>
      <c r="G37" s="300">
        <v>63783</v>
      </c>
      <c r="H37" s="312">
        <v>92783</v>
      </c>
      <c r="I37" s="301">
        <v>73783</v>
      </c>
      <c r="J37" s="508">
        <v>100783</v>
      </c>
      <c r="K37" s="300">
        <v>77783</v>
      </c>
      <c r="L37" s="300">
        <v>102783</v>
      </c>
      <c r="M37" s="300">
        <v>75783</v>
      </c>
      <c r="N37" s="301">
        <v>98783</v>
      </c>
      <c r="O37" s="312">
        <v>67783</v>
      </c>
      <c r="P37" s="300">
        <v>88783</v>
      </c>
      <c r="Q37" s="301">
        <v>53783</v>
      </c>
      <c r="R37" s="300"/>
      <c r="S37" s="301"/>
    </row>
    <row r="38" spans="1:19" x14ac:dyDescent="0.2">
      <c r="A38" s="299"/>
      <c r="B38" s="328"/>
      <c r="C38" s="300"/>
      <c r="D38" s="340"/>
      <c r="E38" s="508"/>
      <c r="F38" s="300"/>
      <c r="G38" s="300"/>
      <c r="H38" s="312"/>
      <c r="I38" s="301"/>
      <c r="J38" s="508"/>
      <c r="K38" s="300"/>
      <c r="L38" s="300"/>
      <c r="M38" s="300"/>
      <c r="N38" s="301"/>
      <c r="O38" s="312"/>
      <c r="P38" s="300"/>
      <c r="Q38" s="301"/>
      <c r="R38" s="300"/>
      <c r="S38" s="301"/>
    </row>
    <row r="39" spans="1:19" x14ac:dyDescent="0.2">
      <c r="A39" s="299"/>
      <c r="B39" s="328"/>
      <c r="C39" s="300"/>
      <c r="D39" s="340"/>
      <c r="E39" s="508"/>
      <c r="F39" s="300"/>
      <c r="G39" s="300"/>
      <c r="H39" s="312"/>
      <c r="I39" s="301"/>
      <c r="J39" s="508"/>
      <c r="K39" s="300"/>
      <c r="L39" s="300"/>
      <c r="M39" s="300"/>
      <c r="N39" s="301"/>
      <c r="O39" s="312"/>
      <c r="P39" s="300"/>
      <c r="Q39" s="301"/>
      <c r="R39" s="300"/>
      <c r="S39" s="301"/>
    </row>
    <row r="40" spans="1:19" ht="15.75" x14ac:dyDescent="0.25">
      <c r="A40" s="299"/>
      <c r="B40" s="327" t="s">
        <v>229</v>
      </c>
      <c r="C40" s="300">
        <v>231882.16</v>
      </c>
      <c r="D40" s="340">
        <v>243289.32</v>
      </c>
      <c r="E40" s="508">
        <v>254696.48</v>
      </c>
      <c r="F40" s="300">
        <v>266103.64</v>
      </c>
      <c r="G40" s="300">
        <v>277510.80000000005</v>
      </c>
      <c r="H40" s="312">
        <v>288917.96000000008</v>
      </c>
      <c r="I40" s="301">
        <v>300325.12000000011</v>
      </c>
      <c r="J40" s="508">
        <v>311732.28000000014</v>
      </c>
      <c r="K40" s="300">
        <v>323139.44000000018</v>
      </c>
      <c r="L40" s="300">
        <v>334546.60000000021</v>
      </c>
      <c r="M40" s="300">
        <v>345953.76000000024</v>
      </c>
      <c r="N40" s="301">
        <v>357360.92000000027</v>
      </c>
      <c r="O40" s="312">
        <v>368768.08000000031</v>
      </c>
      <c r="P40" s="300">
        <v>380175.24000000034</v>
      </c>
      <c r="Q40" s="301">
        <v>391581</v>
      </c>
      <c r="R40" s="300"/>
      <c r="S40" s="301"/>
    </row>
    <row r="41" spans="1:19" ht="15.75" thickBot="1" x14ac:dyDescent="0.25">
      <c r="A41" s="299"/>
      <c r="B41" s="328"/>
      <c r="C41" s="309"/>
      <c r="D41" s="505"/>
      <c r="E41" s="514"/>
      <c r="F41" s="309"/>
      <c r="G41" s="309"/>
      <c r="H41" s="313"/>
      <c r="I41" s="310"/>
      <c r="J41" s="514"/>
      <c r="K41" s="309"/>
      <c r="L41" s="309"/>
      <c r="M41" s="309"/>
      <c r="N41" s="310"/>
      <c r="O41" s="313"/>
      <c r="P41" s="309"/>
      <c r="Q41" s="310"/>
      <c r="R41" s="309"/>
      <c r="S41" s="310"/>
    </row>
    <row r="42" spans="1:19" ht="17.25" thickTop="1" thickBot="1" x14ac:dyDescent="0.3">
      <c r="A42" s="314" t="s">
        <v>230</v>
      </c>
      <c r="B42" s="304"/>
      <c r="C42" s="305">
        <f t="shared" ref="C42:Q42" si="2">SUM(C27:C41)</f>
        <v>863878.85</v>
      </c>
      <c r="D42" s="504">
        <f t="shared" si="2"/>
        <v>999786.01</v>
      </c>
      <c r="E42" s="305">
        <f t="shared" si="2"/>
        <v>1309693.17</v>
      </c>
      <c r="F42" s="305">
        <f t="shared" si="2"/>
        <v>1594850.33</v>
      </c>
      <c r="G42" s="497">
        <f t="shared" si="2"/>
        <v>1281757.49</v>
      </c>
      <c r="H42" s="326">
        <f t="shared" si="2"/>
        <v>1784664.65</v>
      </c>
      <c r="I42" s="305">
        <f t="shared" si="2"/>
        <v>1487071.81</v>
      </c>
      <c r="J42" s="305">
        <f t="shared" si="2"/>
        <v>1837978.9700000002</v>
      </c>
      <c r="K42" s="305">
        <f t="shared" si="2"/>
        <v>1040886.1300000001</v>
      </c>
      <c r="L42" s="305">
        <f t="shared" si="2"/>
        <v>1619793.29</v>
      </c>
      <c r="M42" s="305">
        <f t="shared" si="2"/>
        <v>1681700.4500000002</v>
      </c>
      <c r="N42" s="305">
        <f t="shared" si="2"/>
        <v>1625857.6100000003</v>
      </c>
      <c r="O42" s="326">
        <f t="shared" si="2"/>
        <v>2044264.7700000003</v>
      </c>
      <c r="P42" s="305">
        <f t="shared" si="2"/>
        <v>2401171.9300000002</v>
      </c>
      <c r="Q42" s="305">
        <f t="shared" si="2"/>
        <v>2768077.65</v>
      </c>
      <c r="R42" s="305">
        <f t="shared" ref="R42:S42" si="3">SUM(R27:R41)</f>
        <v>0</v>
      </c>
      <c r="S42" s="305">
        <f t="shared" si="3"/>
        <v>0</v>
      </c>
    </row>
    <row r="43" spans="1:19" ht="15.75" thickTop="1" x14ac:dyDescent="0.2"/>
  </sheetData>
  <mergeCells count="2">
    <mergeCell ref="A13:B13"/>
    <mergeCell ref="A1:G1"/>
  </mergeCells>
  <printOptions horizontalCentered="1"/>
  <pageMargins left="0.2" right="0.2" top="0.25" bottom="0.25" header="0" footer="0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workbookViewId="0">
      <selection activeCell="L28" sqref="L28"/>
    </sheetView>
  </sheetViews>
  <sheetFormatPr defaultColWidth="9.140625" defaultRowHeight="15.75" x14ac:dyDescent="0.25"/>
  <cols>
    <col min="1" max="1" width="5.42578125" style="78" customWidth="1"/>
    <col min="2" max="2" width="41.85546875" style="78" customWidth="1"/>
    <col min="3" max="3" width="14" style="103" customWidth="1"/>
    <col min="4" max="4" width="12.42578125" style="103" customWidth="1"/>
    <col min="5" max="5" width="16.28515625" style="78" customWidth="1"/>
    <col min="6" max="6" width="18.7109375" style="78" customWidth="1"/>
    <col min="7" max="7" width="17.42578125" style="78" customWidth="1"/>
    <col min="8" max="8" width="16.28515625" style="78" customWidth="1"/>
    <col min="9" max="16384" width="9.140625" style="78"/>
  </cols>
  <sheetData>
    <row r="1" spans="1:8" x14ac:dyDescent="0.25">
      <c r="A1" s="98" t="s">
        <v>238</v>
      </c>
    </row>
    <row r="2" spans="1:8" ht="43.5" customHeight="1" x14ac:dyDescent="0.25">
      <c r="A2" s="98" t="s">
        <v>183</v>
      </c>
      <c r="C2" s="331" t="s">
        <v>237</v>
      </c>
      <c r="D2" s="331" t="s">
        <v>205</v>
      </c>
      <c r="E2" s="98" t="s">
        <v>206</v>
      </c>
    </row>
    <row r="3" spans="1:8" x14ac:dyDescent="0.25">
      <c r="B3" s="98" t="s">
        <v>159</v>
      </c>
      <c r="C3" s="330"/>
      <c r="D3" s="330"/>
      <c r="E3" s="95"/>
      <c r="F3" s="95"/>
      <c r="G3" s="95"/>
      <c r="H3" s="95"/>
    </row>
    <row r="4" spans="1:8" x14ac:dyDescent="0.25">
      <c r="B4" s="78" t="s">
        <v>170</v>
      </c>
      <c r="C4" s="103" t="s">
        <v>190</v>
      </c>
      <c r="E4" s="95">
        <v>29922.18</v>
      </c>
      <c r="F4" s="95"/>
      <c r="G4" s="95"/>
      <c r="H4" s="95"/>
    </row>
    <row r="5" spans="1:8" x14ac:dyDescent="0.25">
      <c r="B5" s="78" t="s">
        <v>172</v>
      </c>
      <c r="C5" s="103" t="s">
        <v>190</v>
      </c>
      <c r="E5" s="95">
        <v>8033.49</v>
      </c>
      <c r="F5" s="95"/>
      <c r="G5" s="95"/>
      <c r="H5" s="95"/>
    </row>
    <row r="6" spans="1:8" x14ac:dyDescent="0.25">
      <c r="B6" s="78" t="s">
        <v>180</v>
      </c>
      <c r="C6" s="330" t="s">
        <v>191</v>
      </c>
      <c r="D6" s="330" t="s">
        <v>9</v>
      </c>
      <c r="E6" s="95">
        <v>10012.61</v>
      </c>
      <c r="F6" s="95"/>
      <c r="G6" s="95"/>
      <c r="H6" s="95"/>
    </row>
    <row r="7" spans="1:8" x14ac:dyDescent="0.25">
      <c r="B7" s="78" t="s">
        <v>174</v>
      </c>
      <c r="C7" s="103" t="s">
        <v>190</v>
      </c>
      <c r="E7" s="95">
        <v>1086.57</v>
      </c>
      <c r="F7" s="95"/>
      <c r="G7" s="95"/>
      <c r="H7" s="95"/>
    </row>
    <row r="8" spans="1:8" x14ac:dyDescent="0.25">
      <c r="B8" s="78" t="s">
        <v>175</v>
      </c>
      <c r="C8" s="103" t="s">
        <v>190</v>
      </c>
      <c r="E8" s="95">
        <v>1754.55</v>
      </c>
      <c r="F8" s="95"/>
      <c r="G8" s="95"/>
      <c r="H8" s="95"/>
    </row>
    <row r="9" spans="1:8" x14ac:dyDescent="0.25">
      <c r="B9" s="78" t="s">
        <v>176</v>
      </c>
      <c r="C9" s="103" t="s">
        <v>190</v>
      </c>
      <c r="E9" s="95">
        <v>2984.26</v>
      </c>
      <c r="F9" s="95"/>
      <c r="G9" s="95"/>
      <c r="H9" s="95"/>
    </row>
    <row r="10" spans="1:8" x14ac:dyDescent="0.25">
      <c r="B10" s="78" t="s">
        <v>179</v>
      </c>
      <c r="C10" s="330" t="s">
        <v>191</v>
      </c>
      <c r="D10" s="330" t="s">
        <v>9</v>
      </c>
      <c r="E10" s="95">
        <v>8654.15</v>
      </c>
      <c r="F10" s="95"/>
      <c r="G10" s="95"/>
      <c r="H10" s="95"/>
    </row>
    <row r="11" spans="1:8" x14ac:dyDescent="0.25">
      <c r="B11" s="78" t="s">
        <v>181</v>
      </c>
      <c r="C11" s="330" t="s">
        <v>191</v>
      </c>
      <c r="D11" s="330" t="s">
        <v>10</v>
      </c>
      <c r="E11" s="95">
        <v>3876.71</v>
      </c>
      <c r="F11" s="95"/>
      <c r="G11" s="95"/>
      <c r="H11" s="95"/>
    </row>
    <row r="12" spans="1:8" x14ac:dyDescent="0.25">
      <c r="B12" s="78" t="s">
        <v>177</v>
      </c>
      <c r="C12" s="103" t="s">
        <v>190</v>
      </c>
      <c r="E12" s="95">
        <v>181.56</v>
      </c>
      <c r="F12" s="95"/>
      <c r="G12" s="95"/>
      <c r="H12" s="95"/>
    </row>
    <row r="13" spans="1:8" ht="16.5" thickBot="1" x14ac:dyDescent="0.3">
      <c r="B13" s="78" t="s">
        <v>178</v>
      </c>
      <c r="C13" s="103" t="s">
        <v>190</v>
      </c>
      <c r="E13" s="95">
        <v>336.9</v>
      </c>
      <c r="F13" s="96">
        <f>SUM(E4:E13)</f>
        <v>66842.98</v>
      </c>
      <c r="G13" s="95"/>
      <c r="H13" s="95"/>
    </row>
    <row r="14" spans="1:8" x14ac:dyDescent="0.25">
      <c r="B14" s="98" t="s">
        <v>162</v>
      </c>
      <c r="C14" s="330"/>
      <c r="D14" s="330"/>
      <c r="E14" s="95"/>
      <c r="F14" s="95"/>
      <c r="G14" s="95"/>
      <c r="H14" s="95"/>
    </row>
    <row r="15" spans="1:8" x14ac:dyDescent="0.25">
      <c r="B15" s="78" t="s">
        <v>163</v>
      </c>
      <c r="C15" s="330" t="s">
        <v>191</v>
      </c>
      <c r="D15" s="330" t="s">
        <v>11</v>
      </c>
      <c r="E15" s="13">
        <v>77100.160000000003</v>
      </c>
      <c r="F15" s="95"/>
      <c r="G15" s="95"/>
      <c r="H15" s="95"/>
    </row>
    <row r="16" spans="1:8" x14ac:dyDescent="0.25">
      <c r="B16" s="78" t="s">
        <v>164</v>
      </c>
      <c r="C16" s="103" t="s">
        <v>190</v>
      </c>
      <c r="E16" s="95">
        <v>5015.45</v>
      </c>
      <c r="F16" s="95"/>
      <c r="G16" s="95"/>
      <c r="H16" s="95"/>
    </row>
    <row r="17" spans="1:8" x14ac:dyDescent="0.25">
      <c r="B17" s="78" t="s">
        <v>168</v>
      </c>
      <c r="C17" s="103" t="s">
        <v>190</v>
      </c>
      <c r="E17" s="95">
        <v>13654.48</v>
      </c>
      <c r="F17" s="95"/>
      <c r="G17" s="95"/>
      <c r="H17" s="95"/>
    </row>
    <row r="18" spans="1:8" ht="16.5" thickBot="1" x14ac:dyDescent="0.3">
      <c r="B18" s="78" t="s">
        <v>165</v>
      </c>
      <c r="C18" s="330" t="s">
        <v>191</v>
      </c>
      <c r="D18" s="330" t="s">
        <v>11</v>
      </c>
      <c r="E18" s="95">
        <v>25047.53</v>
      </c>
      <c r="F18" s="96">
        <f>SUM(E15:E18)</f>
        <v>120817.62</v>
      </c>
      <c r="G18" s="95"/>
      <c r="H18" s="95"/>
    </row>
    <row r="19" spans="1:8" x14ac:dyDescent="0.25">
      <c r="B19" s="98" t="s">
        <v>166</v>
      </c>
      <c r="C19" s="330"/>
      <c r="D19" s="330"/>
      <c r="E19" s="95"/>
      <c r="F19" s="95"/>
      <c r="G19" s="95"/>
      <c r="H19" s="95"/>
    </row>
    <row r="20" spans="1:8" x14ac:dyDescent="0.25">
      <c r="B20" s="78" t="s">
        <v>167</v>
      </c>
      <c r="C20" s="103" t="s">
        <v>190</v>
      </c>
      <c r="E20" s="95">
        <v>1450.6</v>
      </c>
      <c r="F20" s="95"/>
      <c r="G20" s="95"/>
      <c r="H20" s="95"/>
    </row>
    <row r="21" spans="1:8" ht="16.5" thickBot="1" x14ac:dyDescent="0.3">
      <c r="B21" s="78" t="s">
        <v>169</v>
      </c>
      <c r="C21" s="103" t="s">
        <v>190</v>
      </c>
      <c r="E21" s="95">
        <v>5410.97</v>
      </c>
      <c r="F21" s="96">
        <f>SUM(E20:E21)</f>
        <v>6861.57</v>
      </c>
      <c r="G21" s="95"/>
      <c r="H21" s="95"/>
    </row>
    <row r="22" spans="1:8" ht="16.5" thickBot="1" x14ac:dyDescent="0.3">
      <c r="B22" s="98" t="s">
        <v>185</v>
      </c>
      <c r="C22" s="330"/>
      <c r="D22" s="330"/>
      <c r="E22" s="95"/>
      <c r="F22" s="97"/>
      <c r="G22" s="100">
        <f>SUM(F4:F21)</f>
        <v>194522.16999999998</v>
      </c>
      <c r="H22" s="95"/>
    </row>
    <row r="23" spans="1:8" x14ac:dyDescent="0.25">
      <c r="E23" s="95"/>
      <c r="F23" s="97"/>
      <c r="G23" s="95"/>
      <c r="H23" s="95"/>
    </row>
    <row r="24" spans="1:8" x14ac:dyDescent="0.25">
      <c r="A24" s="98" t="s">
        <v>184</v>
      </c>
      <c r="E24" s="95"/>
      <c r="F24" s="97"/>
      <c r="G24" s="95"/>
      <c r="H24" s="95"/>
    </row>
    <row r="25" spans="1:8" x14ac:dyDescent="0.25">
      <c r="B25" s="98" t="s">
        <v>159</v>
      </c>
      <c r="C25" s="330"/>
      <c r="D25" s="330"/>
      <c r="E25" s="95">
        <v>80822.929999999993</v>
      </c>
      <c r="F25" s="95"/>
      <c r="G25" s="95"/>
      <c r="H25" s="95"/>
    </row>
    <row r="26" spans="1:8" x14ac:dyDescent="0.25">
      <c r="B26" s="78" t="s">
        <v>171</v>
      </c>
      <c r="C26" s="103" t="s">
        <v>190</v>
      </c>
      <c r="E26" s="95">
        <v>7023.27</v>
      </c>
      <c r="F26" s="95"/>
      <c r="G26" s="95"/>
      <c r="H26" s="95"/>
    </row>
    <row r="27" spans="1:8" x14ac:dyDescent="0.25">
      <c r="B27" s="78" t="s">
        <v>194</v>
      </c>
      <c r="C27" s="103" t="s">
        <v>191</v>
      </c>
      <c r="D27" s="103" t="s">
        <v>17</v>
      </c>
      <c r="E27" s="13" t="s">
        <v>23</v>
      </c>
      <c r="F27" s="95"/>
      <c r="G27" s="95"/>
      <c r="H27" s="95"/>
    </row>
    <row r="28" spans="1:8" ht="16.5" thickBot="1" x14ac:dyDescent="0.3">
      <c r="B28" s="78" t="s">
        <v>173</v>
      </c>
      <c r="C28" s="103" t="s">
        <v>191</v>
      </c>
      <c r="D28" s="103" t="s">
        <v>17</v>
      </c>
      <c r="E28" s="95">
        <v>181820.39</v>
      </c>
      <c r="F28" s="104">
        <f>SUM(E25:E28)</f>
        <v>269666.59000000003</v>
      </c>
      <c r="H28" s="95"/>
    </row>
    <row r="29" spans="1:8" x14ac:dyDescent="0.25">
      <c r="B29" s="98" t="s">
        <v>160</v>
      </c>
      <c r="C29" s="330"/>
      <c r="D29" s="330"/>
      <c r="E29" s="95"/>
      <c r="F29" s="95"/>
      <c r="G29" s="95"/>
      <c r="H29" s="95"/>
    </row>
    <row r="30" spans="1:8" ht="16.5" thickBot="1" x14ac:dyDescent="0.3">
      <c r="B30" s="78" t="s">
        <v>161</v>
      </c>
      <c r="C30" s="103" t="s">
        <v>190</v>
      </c>
      <c r="E30" s="95">
        <v>17711.080000000002</v>
      </c>
      <c r="F30" s="96">
        <v>17711.080000000002</v>
      </c>
      <c r="H30" s="95"/>
    </row>
    <row r="31" spans="1:8" ht="16.5" thickBot="1" x14ac:dyDescent="0.3">
      <c r="B31" s="98" t="s">
        <v>186</v>
      </c>
      <c r="C31" s="330"/>
      <c r="D31" s="330"/>
      <c r="E31" s="95"/>
      <c r="F31" s="97"/>
      <c r="G31" s="100">
        <f>SUM(F25:F30)</f>
        <v>287377.67000000004</v>
      </c>
      <c r="H31" s="95"/>
    </row>
    <row r="32" spans="1:8" ht="16.5" thickBot="1" x14ac:dyDescent="0.3">
      <c r="B32" s="98" t="s">
        <v>187</v>
      </c>
      <c r="C32" s="330"/>
      <c r="D32" s="330"/>
      <c r="E32" s="95"/>
      <c r="F32" s="99"/>
      <c r="G32" s="102">
        <f>SUM(G4:G31)</f>
        <v>481899.84</v>
      </c>
      <c r="H32" s="95"/>
    </row>
    <row r="33" spans="1:9" ht="16.5" thickTop="1" x14ac:dyDescent="0.25">
      <c r="B33" s="98"/>
      <c r="C33" s="330"/>
      <c r="D33" s="330"/>
      <c r="E33" s="95"/>
      <c r="F33" s="99"/>
      <c r="G33" s="101"/>
      <c r="H33" s="95"/>
    </row>
    <row r="34" spans="1:9" x14ac:dyDescent="0.25">
      <c r="A34" s="98" t="s">
        <v>184</v>
      </c>
      <c r="E34" s="95"/>
      <c r="F34" s="95"/>
      <c r="G34" s="95"/>
      <c r="H34" s="95"/>
    </row>
    <row r="35" spans="1:9" x14ac:dyDescent="0.25">
      <c r="B35" s="98" t="s">
        <v>182</v>
      </c>
      <c r="C35" s="330"/>
      <c r="D35" s="330"/>
      <c r="E35" s="95"/>
      <c r="F35" s="95"/>
      <c r="G35" s="95"/>
      <c r="H35" s="95"/>
    </row>
    <row r="36" spans="1:9" x14ac:dyDescent="0.25">
      <c r="B36" s="78" t="s">
        <v>142</v>
      </c>
      <c r="C36" s="103" t="s">
        <v>191</v>
      </c>
      <c r="D36" s="103" t="s">
        <v>10</v>
      </c>
      <c r="E36" s="95"/>
      <c r="F36" s="97"/>
      <c r="H36" s="95"/>
    </row>
    <row r="37" spans="1:9" x14ac:dyDescent="0.25">
      <c r="B37" s="78" t="s">
        <v>192</v>
      </c>
      <c r="C37" s="103" t="s">
        <v>191</v>
      </c>
      <c r="D37" s="103" t="s">
        <v>11</v>
      </c>
      <c r="E37" s="95"/>
      <c r="F37" s="97"/>
      <c r="H37" s="95"/>
    </row>
    <row r="38" spans="1:9" x14ac:dyDescent="0.25">
      <c r="B38" s="78" t="s">
        <v>193</v>
      </c>
      <c r="C38" s="103" t="s">
        <v>191</v>
      </c>
      <c r="D38" s="103" t="s">
        <v>12</v>
      </c>
      <c r="E38" s="95"/>
      <c r="F38" s="97"/>
      <c r="H38" s="95"/>
    </row>
    <row r="39" spans="1:9" x14ac:dyDescent="0.25">
      <c r="B39" s="78" t="s">
        <v>194</v>
      </c>
      <c r="C39" s="103" t="s">
        <v>191</v>
      </c>
      <c r="D39" s="103" t="s">
        <v>17</v>
      </c>
      <c r="E39" s="95"/>
      <c r="F39" s="97"/>
      <c r="G39" s="95"/>
      <c r="H39" s="95"/>
    </row>
    <row r="40" spans="1:9" x14ac:dyDescent="0.25">
      <c r="B40" s="78" t="s">
        <v>195</v>
      </c>
      <c r="C40" s="103" t="s">
        <v>191</v>
      </c>
      <c r="D40" s="103" t="s">
        <v>17</v>
      </c>
      <c r="E40" s="95"/>
      <c r="F40" s="97"/>
      <c r="G40" s="95"/>
      <c r="H40" s="95"/>
    </row>
    <row r="41" spans="1:9" x14ac:dyDescent="0.25">
      <c r="B41" s="78" t="s">
        <v>196</v>
      </c>
      <c r="C41" s="103" t="s">
        <v>191</v>
      </c>
      <c r="D41" s="103" t="s">
        <v>199</v>
      </c>
      <c r="E41" s="95"/>
      <c r="F41" s="97"/>
      <c r="G41" s="95"/>
      <c r="H41" s="95"/>
    </row>
    <row r="42" spans="1:9" x14ac:dyDescent="0.25">
      <c r="B42" s="78" t="s">
        <v>203</v>
      </c>
      <c r="C42" s="103" t="s">
        <v>191</v>
      </c>
      <c r="D42" s="103" t="s">
        <v>200</v>
      </c>
      <c r="E42" s="95"/>
      <c r="F42" s="97"/>
      <c r="G42" s="95"/>
      <c r="H42" s="95"/>
    </row>
    <row r="43" spans="1:9" x14ac:dyDescent="0.25">
      <c r="B43" s="78" t="s">
        <v>204</v>
      </c>
      <c r="C43" s="103" t="s">
        <v>191</v>
      </c>
      <c r="D43" s="103" t="s">
        <v>201</v>
      </c>
      <c r="E43" s="95"/>
      <c r="F43" s="97"/>
      <c r="G43" s="95"/>
      <c r="H43" s="95"/>
    </row>
    <row r="44" spans="1:9" x14ac:dyDescent="0.25">
      <c r="B44" s="78" t="s">
        <v>197</v>
      </c>
      <c r="C44" s="103" t="s">
        <v>191</v>
      </c>
      <c r="D44" s="103" t="s">
        <v>202</v>
      </c>
      <c r="E44" s="95"/>
      <c r="F44" s="97"/>
      <c r="G44" s="95"/>
      <c r="H44" s="95"/>
    </row>
    <row r="45" spans="1:9" ht="16.5" thickBot="1" x14ac:dyDescent="0.3">
      <c r="B45" s="78" t="s">
        <v>198</v>
      </c>
      <c r="E45" s="95">
        <v>243545.88</v>
      </c>
      <c r="F45" s="96">
        <v>243545.88</v>
      </c>
      <c r="H45" s="95"/>
    </row>
    <row r="46" spans="1:9" ht="16.5" thickBot="1" x14ac:dyDescent="0.3">
      <c r="B46" s="98" t="s">
        <v>189</v>
      </c>
      <c r="C46" s="330"/>
      <c r="D46" s="330"/>
      <c r="E46" s="95"/>
      <c r="F46" s="101"/>
      <c r="G46" s="102">
        <f>F45</f>
        <v>243545.88</v>
      </c>
      <c r="H46" s="95"/>
    </row>
    <row r="47" spans="1:9" ht="17.25" thickTop="1" thickBot="1" x14ac:dyDescent="0.3">
      <c r="B47" s="98" t="s">
        <v>188</v>
      </c>
      <c r="C47" s="330"/>
      <c r="D47" s="330"/>
      <c r="E47" s="95"/>
      <c r="F47" s="95"/>
      <c r="G47" s="102">
        <f>SUM(G32+G46)</f>
        <v>725445.72</v>
      </c>
      <c r="H47" s="95"/>
      <c r="I47" s="95"/>
    </row>
    <row r="48" spans="1:9" ht="16.5" thickTop="1" x14ac:dyDescent="0.25"/>
  </sheetData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FY24 Highway</vt:lpstr>
      <vt:lpstr>FY24 Fire</vt:lpstr>
      <vt:lpstr>FY24 Police</vt:lpstr>
      <vt:lpstr>FY24 Administration</vt:lpstr>
      <vt:lpstr>FY23 General Summary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2022-03-03T17:17:53Z</cp:lastPrinted>
  <dcterms:created xsi:type="dcterms:W3CDTF">2022-01-24T14:21:54Z</dcterms:created>
  <dcterms:modified xsi:type="dcterms:W3CDTF">2022-10-18T17:12:51Z</dcterms:modified>
</cp:coreProperties>
</file>